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7020" windowHeight="8800" activeTab="3"/>
  </bookViews>
  <sheets>
    <sheet name="All Stories" sheetId="1" r:id="rId1"/>
    <sheet name="Future Stories" sheetId="2" r:id="rId2"/>
    <sheet name="Contact-Details" sheetId="3" r:id="rId3"/>
    <sheet name="Iteration Backlog - I#19" sheetId="4" r:id="rId4"/>
    <sheet name="Burn Chart" sheetId="5" r:id="rId5"/>
    <sheet name="I-19 Backlog Summary" sheetId="6" r:id="rId6"/>
    <sheet name="Pivot Table I-19" sheetId="7" r:id="rId7"/>
    <sheet name="Pivot by Status" sheetId="8" r:id="rId8"/>
    <sheet name="Pivot By Performer" sheetId="9" r:id="rId9"/>
    <sheet name="Release Planning" sheetId="10" r:id="rId10"/>
    <sheet name="Issues" sheetId="11" r:id="rId11"/>
  </sheets>
  <definedNames>
    <definedName name="_xlnm.Print_Area" localSheetId="5">'I-19 Backlog Summary'!$A$1:$L$16</definedName>
    <definedName name="_xlnm.Print_Area" localSheetId="3">'Iteration Backlog - I#19'!$A$1:$M$62</definedName>
    <definedName name="_xlnm.Print_Titles" localSheetId="3">'Iteration Backlog - I#19'!$1:$1</definedName>
  </definedNames>
  <calcPr fullCalcOnLoad="1"/>
  <pivotCaches>
    <pivotCache cacheId="6" r:id="rId12"/>
    <pivotCache cacheId="8" r:id="rId13"/>
  </pivotCaches>
</workbook>
</file>

<file path=xl/sharedStrings.xml><?xml version="1.0" encoding="utf-8"?>
<sst xmlns="http://schemas.openxmlformats.org/spreadsheetml/2006/main" count="497" uniqueCount="205">
  <si>
    <t>Iteration 1</t>
  </si>
  <si>
    <t>Iteration 2</t>
  </si>
  <si>
    <t>This sheet includes all obstacles (impediments), issues or action items</t>
  </si>
  <si>
    <t>Assigned</t>
  </si>
  <si>
    <t>OBSTACLES</t>
  </si>
  <si>
    <t>Item</t>
  </si>
  <si>
    <t>ACTION ITEMS</t>
  </si>
  <si>
    <t>Stories Removed (Various Reasons)</t>
  </si>
  <si>
    <t>%</t>
  </si>
  <si>
    <t>Role</t>
  </si>
  <si>
    <t>After Iteration #5</t>
  </si>
  <si>
    <t>Development environment setup</t>
  </si>
  <si>
    <t>"Planning" for next Iteration</t>
  </si>
  <si>
    <t>MISC</t>
  </si>
  <si>
    <t>(blank)</t>
  </si>
  <si>
    <t>Task Num</t>
  </si>
  <si>
    <t>Create application look &amp; feel</t>
  </si>
  <si>
    <t>Detailed Architecture Completion</t>
  </si>
  <si>
    <t>Revise estimates of remaining project at end of each iteration</t>
  </si>
  <si>
    <t>Complete Data Requirements</t>
  </si>
  <si>
    <t>Develop content for products</t>
  </si>
  <si>
    <t>Identify all releases and estimate all release dates. Includes all stories.</t>
  </si>
  <si>
    <t>Identify all resources needed &amp; all external dependencies &amp; delays. Covering all stories.</t>
  </si>
  <si>
    <t>Completed</t>
  </si>
  <si>
    <t>High Level System Architecture (for IT#2)</t>
  </si>
  <si>
    <t>High Level System Architecture (DRAFT)</t>
  </si>
  <si>
    <t>T01</t>
  </si>
  <si>
    <t>T02</t>
  </si>
  <si>
    <t>T03</t>
  </si>
  <si>
    <t>T04</t>
  </si>
  <si>
    <t>T05</t>
  </si>
  <si>
    <t>T06</t>
  </si>
  <si>
    <t>T07</t>
  </si>
  <si>
    <t>T08</t>
  </si>
  <si>
    <t>Selected</t>
  </si>
  <si>
    <t>Darlene</t>
  </si>
  <si>
    <t>Rama</t>
  </si>
  <si>
    <t>Bob</t>
  </si>
  <si>
    <t>Debbie</t>
  </si>
  <si>
    <t>Team</t>
  </si>
  <si>
    <t>Lee Patterson</t>
  </si>
  <si>
    <t>Matt McLean</t>
  </si>
  <si>
    <t>hours</t>
  </si>
  <si>
    <t>Pragati</t>
  </si>
  <si>
    <t>Category</t>
  </si>
  <si>
    <t>Original</t>
  </si>
  <si>
    <t>Orig Hrs</t>
  </si>
  <si>
    <t>Sum of Orig Hrs</t>
  </si>
  <si>
    <t>*</t>
  </si>
  <si>
    <t>In Process</t>
  </si>
  <si>
    <t>Done</t>
  </si>
  <si>
    <t>LATER</t>
  </si>
  <si>
    <t>Test Me</t>
  </si>
  <si>
    <t>Comments</t>
  </si>
  <si>
    <t>DUP</t>
  </si>
  <si>
    <t>REPLACED</t>
  </si>
  <si>
    <t>Mark</t>
  </si>
  <si>
    <t>we should sign up for this</t>
  </si>
  <si>
    <t>TODAY</t>
  </si>
  <si>
    <t>Rule of thumb</t>
  </si>
  <si>
    <t>per R.o.Thumb</t>
  </si>
  <si>
    <t>Srini</t>
  </si>
  <si>
    <t>Sharan</t>
  </si>
  <si>
    <t>Kapil</t>
  </si>
  <si>
    <t>Vivek</t>
  </si>
  <si>
    <t>Doc</t>
  </si>
  <si>
    <t>Lee</t>
  </si>
  <si>
    <t>Salai</t>
  </si>
  <si>
    <t>Darlene, Lee</t>
  </si>
  <si>
    <t>Scott</t>
  </si>
  <si>
    <t>Teradata ZD &amp; ZT containers</t>
  </si>
  <si>
    <t>DB Changes validation &amp; verification</t>
  </si>
  <si>
    <t>Doc Pop</t>
  </si>
  <si>
    <t>Doc Pop Strategy</t>
  </si>
  <si>
    <t>Doc Pop DB Mods</t>
  </si>
  <si>
    <t>Doc Pop: Create Class to populate doc pop</t>
  </si>
  <si>
    <t>Doc Pop: 50% documents mapping to DB; binding with Doc Pop rules</t>
  </si>
  <si>
    <t>Doc Pop: understanding DB mapping for doc pop</t>
  </si>
  <si>
    <t>Rama, Lee</t>
  </si>
  <si>
    <t>Marketing One Interface</t>
  </si>
  <si>
    <t>Last Iteration Tweaks</t>
  </si>
  <si>
    <t>Product Description: Intro Purch APR</t>
  </si>
  <si>
    <t>Tweaks</t>
  </si>
  <si>
    <t>Interview screens 1-11</t>
  </si>
  <si>
    <t>DB Support for Interview</t>
  </si>
  <si>
    <t>Unit testing</t>
  </si>
  <si>
    <t>Bug fixing</t>
  </si>
  <si>
    <t>Salai, Vivek</t>
  </si>
  <si>
    <t>Develop user controls</t>
  </si>
  <si>
    <t>Build &amp; labeling</t>
  </si>
  <si>
    <t>Review retrieval &amp; update method for app data</t>
  </si>
  <si>
    <t>Scott, Salai, Vivek</t>
  </si>
  <si>
    <t>App flow review / refactor</t>
  </si>
  <si>
    <t>Controls validation review</t>
  </si>
  <si>
    <t>Scott, Lee, Darlene</t>
  </si>
  <si>
    <t>Misc coord &amp; facilitation</t>
  </si>
  <si>
    <t>Review docs data model</t>
  </si>
  <si>
    <t>Scott, Lee</t>
  </si>
  <si>
    <t>Build, review, bugs</t>
  </si>
  <si>
    <t>Docs Assoc Engine</t>
  </si>
  <si>
    <t>State model: decline, withdraw, save</t>
  </si>
  <si>
    <t xml:space="preserve">Blue Bar </t>
  </si>
  <si>
    <t>App tags &amp; verification form</t>
  </si>
  <si>
    <t>Misc Coordination &amp; Facilitation</t>
  </si>
  <si>
    <t>Test containers</t>
  </si>
  <si>
    <t>Testcase design.  IN / OUT file - Internet</t>
  </si>
  <si>
    <t>Raji</t>
  </si>
  <si>
    <t>Testcase design.  IN / OUT file - Mail</t>
  </si>
  <si>
    <t>Testcase design.  IN / OUT file - Phone</t>
  </si>
  <si>
    <t>Bogey - testcase discussions &amp; review</t>
  </si>
  <si>
    <t>Raji, Pragati</t>
  </si>
  <si>
    <t>Note:  This sheet is optional.</t>
  </si>
  <si>
    <t>XYZ project</t>
  </si>
  <si>
    <t>No.</t>
  </si>
  <si>
    <t>Feature Description</t>
  </si>
  <si>
    <t>Identify additional fields that need to be added to X system</t>
  </si>
  <si>
    <t>Create page flow for X system</t>
  </si>
  <si>
    <t>Code</t>
  </si>
  <si>
    <t>Description</t>
  </si>
  <si>
    <t>Owner</t>
  </si>
  <si>
    <t>S.No</t>
  </si>
  <si>
    <t>Required by</t>
  </si>
  <si>
    <t>Priority</t>
  </si>
  <si>
    <t>Iteration #</t>
  </si>
  <si>
    <t>Status</t>
  </si>
  <si>
    <t>Release date</t>
  </si>
  <si>
    <t>Validation Date</t>
  </si>
  <si>
    <t>Story code</t>
  </si>
  <si>
    <t>Group</t>
  </si>
  <si>
    <t>Task</t>
  </si>
  <si>
    <t>Hours</t>
  </si>
  <si>
    <t>Performer</t>
  </si>
  <si>
    <t>Contact Name</t>
  </si>
  <si>
    <t>Story Priority</t>
  </si>
  <si>
    <t>Story Description</t>
  </si>
  <si>
    <t>Lead</t>
  </si>
  <si>
    <t xml:space="preserve">Story Group </t>
  </si>
  <si>
    <t>This is the story backlog for future iterations.</t>
  </si>
  <si>
    <t>Status / Comments</t>
  </si>
  <si>
    <t>Total</t>
  </si>
  <si>
    <t>Grand Total</t>
  </si>
  <si>
    <t>Sum of Hours</t>
  </si>
  <si>
    <t>S. No.</t>
  </si>
  <si>
    <t>Mon</t>
  </si>
  <si>
    <t>Tues</t>
  </si>
  <si>
    <t>Wed</t>
  </si>
  <si>
    <t>Thur</t>
  </si>
  <si>
    <t>Fri</t>
  </si>
  <si>
    <t>TOTAL</t>
  </si>
  <si>
    <t>Iteration 3</t>
  </si>
  <si>
    <t>Iteration 4</t>
  </si>
  <si>
    <t>Do options analysis for Voice system</t>
  </si>
  <si>
    <t>Identify LOE (hrs) by Feature by system.  (As best we can in Iteration #2.) For all stories.</t>
  </si>
  <si>
    <t>Design algorithm for SRN/Access code - X system</t>
  </si>
  <si>
    <t>Options analysis for Y system access</t>
  </si>
  <si>
    <t>Config Mgmt activities</t>
  </si>
  <si>
    <t>Design X system to Z system Data Movement for New Data elements</t>
  </si>
  <si>
    <t>Get commitment to telephony &amp; middleware releases</t>
  </si>
  <si>
    <t>Design doc for Voice Recognition status check</t>
  </si>
  <si>
    <t>Collect Vendor 1 to Us infrastructure consensus</t>
  </si>
  <si>
    <t>System A Interface Design</t>
  </si>
  <si>
    <t>Bus Priority</t>
  </si>
  <si>
    <t>Risk</t>
  </si>
  <si>
    <t>Effort (Pts)</t>
  </si>
  <si>
    <t>For Iteration # 1</t>
  </si>
  <si>
    <t>It.#1 hours</t>
  </si>
  <si>
    <t>After Team Hours</t>
  </si>
  <si>
    <t>Implement / Unit Test B System First Time</t>
  </si>
  <si>
    <t>Implement / Unit Test C System Second Time</t>
  </si>
  <si>
    <t>DDE Documents [Prod Support Guide, D System Technical Document]</t>
  </si>
  <si>
    <t>Update Prod Support Guide</t>
  </si>
  <si>
    <t>Update DDE D System Technical Design document of new requirements &amp; updating database changes in docs</t>
  </si>
  <si>
    <t>Create Teradata Objects on ZDDOG and ZTDOG containers on ONEDEV</t>
  </si>
  <si>
    <t>Doc Pop: Final Mapping - Easy button docs</t>
  </si>
  <si>
    <t>Doc Pop: Final Mapping - Complex docs</t>
  </si>
  <si>
    <t>E System DB Support</t>
  </si>
  <si>
    <t>E System Interface: New requirement coding</t>
  </si>
  <si>
    <t>E System Interface: Unit testing</t>
  </si>
  <si>
    <t>D System migration to QA</t>
  </si>
  <si>
    <t>E System - Test</t>
  </si>
  <si>
    <t>XYZ Manager Design</t>
  </si>
  <si>
    <t>XYZ Manager Implement</t>
  </si>
  <si>
    <t>XYZ 5</t>
  </si>
  <si>
    <t>XYZ 6</t>
  </si>
  <si>
    <t>XYZ 7</t>
  </si>
  <si>
    <t>XYZ 8</t>
  </si>
  <si>
    <t>Review non-CDE &amp; HC rules</t>
  </si>
  <si>
    <t>XYZ Summary Mgmt</t>
  </si>
  <si>
    <t>Main system DB mapping / ID missing fields</t>
  </si>
  <si>
    <t>Vivek, Lee</t>
  </si>
  <si>
    <t>Bob, Darlene</t>
  </si>
  <si>
    <t>Lee, Scott</t>
  </si>
  <si>
    <t>PM &amp; SDM Work for It#19</t>
  </si>
  <si>
    <t>Testing Plan for It#19</t>
  </si>
  <si>
    <t>IN/OUT Design &amp; Build for It#19</t>
  </si>
  <si>
    <t>Implement / Unit Test Mail Second Time (+)</t>
  </si>
  <si>
    <t>Implement / Unit Test Internet Second Time</t>
  </si>
  <si>
    <t>Job Flow Testing for Infile Process</t>
  </si>
  <si>
    <t>OUT file Implement / Unit Test</t>
  </si>
  <si>
    <t>OUT file Job Flow Testing</t>
  </si>
  <si>
    <t>D.B. Support for IN/OUT</t>
  </si>
  <si>
    <t>Core Agile Practices for It#19</t>
  </si>
  <si>
    <t>Vivek, Salai, Darlene</t>
  </si>
  <si>
    <t>Plan Management</t>
  </si>
  <si>
    <t>DDE Documents [IPS Support Guide, M1 Technical Document]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</si>
</sst>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.0"/>
    <numFmt numFmtId="169" formatCode="m/d"/>
    <numFmt numFmtId="170" formatCode="mmm\-yyyy"/>
    <numFmt numFmtId="171" formatCode="[$€-2]\ #,##0.00_);[Red]\([$€-2]\ #,##0.00\)"/>
    <numFmt numFmtId="172" formatCode="[$-409]dddd\,\ mmmm\ dd\,\ yyyy"/>
    <numFmt numFmtId="173" formatCode="0.000"/>
    <numFmt numFmtId="174" formatCode="[$-409]h:mm:ss\ AM/PM"/>
    <numFmt numFmtId="175" formatCode="0.00000"/>
    <numFmt numFmtId="176" formatCode="0.0000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sz val="9"/>
      <color indexed="9"/>
      <name val="Arial"/>
      <family val="0"/>
    </font>
    <font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0"/>
    </font>
    <font>
      <b/>
      <sz val="11.25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3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9" fontId="0" fillId="0" borderId="0" xfId="21" applyFont="1" applyAlignment="1">
      <alignment/>
    </xf>
    <xf numFmtId="0" fontId="1" fillId="2" borderId="1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left" wrapText="1"/>
    </xf>
    <xf numFmtId="168" fontId="0" fillId="0" borderId="3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top"/>
    </xf>
    <xf numFmtId="0" fontId="0" fillId="0" borderId="0" xfId="0" applyAlignment="1" quotePrefix="1">
      <alignment/>
    </xf>
    <xf numFmtId="1" fontId="0" fillId="0" borderId="0" xfId="0" applyNumberFormat="1" applyAlignment="1">
      <alignment wrapText="1"/>
    </xf>
    <xf numFmtId="0" fontId="4" fillId="4" borderId="11" xfId="0" applyFont="1" applyFill="1" applyBorder="1" applyAlignment="1">
      <alignment horizontal="left" wrapText="1"/>
    </xf>
    <xf numFmtId="169" fontId="5" fillId="3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8" fontId="11" fillId="0" borderId="1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168" fontId="11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168" fontId="11" fillId="0" borderId="0" xfId="0" applyNumberFormat="1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NumberFormat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9" fontId="0" fillId="0" borderId="0" xfId="21" applyAlignment="1">
      <alignment/>
    </xf>
    <xf numFmtId="0" fontId="11" fillId="0" borderId="1" xfId="0" applyFont="1" applyFill="1" applyBorder="1" applyAlignment="1">
      <alignment horizontal="center" vertical="top" wrapText="1"/>
    </xf>
    <xf numFmtId="168" fontId="11" fillId="0" borderId="1" xfId="0" applyNumberFormat="1" applyFont="1" applyFill="1" applyBorder="1" applyAlignment="1">
      <alignment vertical="top" wrapText="1"/>
    </xf>
    <xf numFmtId="1" fontId="0" fillId="0" borderId="12" xfId="0" applyNumberFormat="1" applyFill="1" applyBorder="1" applyAlignment="1">
      <alignment wrapText="1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2" fillId="2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" xfId="0" applyFill="1" applyBorder="1" applyAlignment="1">
      <alignment/>
    </xf>
    <xf numFmtId="2" fontId="11" fillId="0" borderId="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168" formatCode="0.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pivotCacheDefinition" Target="pivotCache/pivotCacheDefinition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rPr>
              <a:t>Catapult Burn Down Chart It#19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9775"/>
          <c:w val="0.9115"/>
          <c:h val="0.66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'I-19 Backlog Summary'!$C$19:$L$20</c:f>
              <c:multiLvlStrCache>
                <c:ptCount val="10"/>
                <c:lvl>
                  <c:pt idx="0">
                    <c:v>8/14</c:v>
                  </c:pt>
                  <c:pt idx="1">
                    <c:v>8/15</c:v>
                  </c:pt>
                  <c:pt idx="2">
                    <c:v>8/16</c:v>
                  </c:pt>
                  <c:pt idx="3">
                    <c:v>8/17</c:v>
                  </c:pt>
                  <c:pt idx="4">
                    <c:v>8/18</c:v>
                  </c:pt>
                  <c:pt idx="5">
                    <c:v>8/21</c:v>
                  </c:pt>
                  <c:pt idx="6">
                    <c:v>8/22</c:v>
                  </c:pt>
                  <c:pt idx="7">
                    <c:v>8/23</c:v>
                  </c:pt>
                  <c:pt idx="8">
                    <c:v>8/24</c:v>
                  </c:pt>
                  <c:pt idx="9">
                    <c:v>8/25</c:v>
                  </c:pt>
                </c:lvl>
                <c:lvl>
                  <c:pt idx="0">
                    <c:v>Mon</c:v>
                  </c:pt>
                  <c:pt idx="1">
                    <c:v>Tues</c:v>
                  </c:pt>
                  <c:pt idx="2">
                    <c:v>Wed</c:v>
                  </c:pt>
                  <c:pt idx="3">
                    <c:v>Thur</c:v>
                  </c:pt>
                  <c:pt idx="4">
                    <c:v>Fri</c:v>
                  </c:pt>
                  <c:pt idx="5">
                    <c:v>Mon</c:v>
                  </c:pt>
                  <c:pt idx="6">
                    <c:v>Tues</c:v>
                  </c:pt>
                  <c:pt idx="7">
                    <c:v>Wed</c:v>
                  </c:pt>
                  <c:pt idx="8">
                    <c:v>Thur</c:v>
                  </c:pt>
                  <c:pt idx="9">
                    <c:v>Fri</c:v>
                  </c:pt>
                </c:lvl>
              </c:multiLvlStrCache>
            </c:multiLvlStrRef>
          </c:cat>
          <c:val>
            <c:numRef>
              <c:f>'I-19 Backlog Summary'!$C$21:$L$21</c:f>
              <c:numCache>
                <c:ptCount val="10"/>
                <c:pt idx="0">
                  <c:v>554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479732"/>
        <c:axId val="41099861"/>
      </c:lineChart>
      <c:catAx>
        <c:axId val="194797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9861"/>
        <c:crosses val="autoZero"/>
        <c:auto val="1"/>
        <c:lblOffset val="100"/>
        <c:tickLblSkip val="1"/>
        <c:noMultiLvlLbl val="0"/>
      </c:catAx>
      <c:valAx>
        <c:axId val="41099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7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DD0806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7</xdr:col>
      <xdr:colOff>723900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0" y="228600"/>
        <a:ext cx="48577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60" sheet="Iteration Backlog - I#19"/>
  </cacheSource>
  <cacheFields count="12">
    <cacheField name="S.No">
      <sharedItems containsString="0" containsBlank="1" containsMixedTypes="0" containsNumber="1" containsInteger="1" count="13">
        <n v="350"/>
        <n v="351"/>
        <n v="352"/>
        <n v="353"/>
        <n v="354"/>
        <n v="355"/>
        <n v="356"/>
        <n v="357"/>
        <n v="358"/>
        <n v="359"/>
        <n v="360"/>
        <n v="361"/>
        <m/>
      </sharedItems>
    </cacheField>
    <cacheField name="Story Group ">
      <sharedItems containsString="0" containsBlank="1" count="1">
        <m/>
      </sharedItems>
    </cacheField>
    <cacheField name="Story Description">
      <sharedItems containsBlank="1" containsMixedTypes="0" count="337">
        <s v="PM &amp; SDM Work for It#19"/>
        <s v="Testing Plan for It#19"/>
        <s v="IN/OUT Design &amp; Build for It#19"/>
        <s v="Core Agile Practices for It#19"/>
        <s v="Plan Management"/>
        <s v="DDE Documents [IPS Support Guide, M1 Technical Document]"/>
        <s v="Teradata ZD &amp; ZT containers"/>
        <s v="Doc Pop"/>
        <s v="Marketing One Interface"/>
        <s v="Last Iteration Tweaks"/>
        <s v="Interview screens 1-11"/>
        <s v="MISC"/>
        <m/>
        <s v="Develop prototype client of first handshake client/EIL/TU"/>
        <s v="Revise estimates of remaining project at end of each iteration"/>
        <s v="Determine approach for .IN file interface"/>
        <s v="As a customer, I should be able to walk through all Interview Questions and get correct flow for yes/no questions"/>
        <s v="As a DBA, I will develop an action plan to facilitate DCS engagement to build new production Instance &amp; move existing Production DB"/>
        <s v="Complete defining Interview Screens &amp; Triggers (Req only)"/>
        <s v="Continue defining Interview Screens &amp; Triggers (Req only)"/>
        <s v="Design for handling multiple forms &amp; implement SBA loans"/>
        <s v="Req Validation / Cross-check"/>
        <s v="Core Agile Practices for It#15"/>
        <s v="Data Services Leadership"/>
        <s v="Finalize decision on infile interface approach"/>
        <s v="Review the M1 solution to determine &quot;how&quot;"/>
        <s v="BSA to write requirements for Catapult 24.0 release"/>
        <s v="Capstone Testing for Release 1"/>
        <s v="Misc for It#15"/>
        <s v="Test Planning It#5: test cases, test execution, test data/environ., processes"/>
        <s v="As a customer, I should be able to restart from point of saving the interview previously. With reflexives."/>
        <s v="Complete Data Requirements"/>
        <s v="Fix issues for additional fields"/>
        <s v="Options analysis for MINACS access"/>
        <s v="Testing Plan for It#13"/>
        <s v="PM Tasks for Iteration #2"/>
        <s v="Rearchitect Business Layer --&gt; Data Layer"/>
        <s v="Enable print &amp; summary functions (no Go Back feature from Summary)"/>
        <s v="IN/OUT Design &amp; Build for It#16"/>
        <s v="Rel 24 for Iteration #3. (Fraud, Reg B, Other fixes)"/>
        <s v="Release Planning &amp; mapping to milestones It#16"/>
        <s v="Update existing Interview to version 3 (text, boolean, all)"/>
        <s v="Update existing Interview to version 5 (text, boolean, all)"/>
        <s v="As a team, we agree on a set of architecture decisions tha guide the design."/>
        <s v="Capstone Construction for Release 1"/>
        <s v="Marketing One Interface for It#14"/>
        <s v="PM &amp; SDM Tasks for It#15"/>
        <s v="Represent Doc Pop mapping and execution for 2 documents"/>
        <s v="Represent Doc Pop mapping and execuution for 2 documents"/>
        <s v="SDM Requirements for Iteration #2"/>
        <s v="SSO integration (Developmental Analysis)"/>
        <s v="Successful Rollout of 25.0 (assuming no Helix issues)"/>
        <s v="Test Planning for It#9"/>
        <s v="As a DBA, I would like to finish the new Instance environment hardening "/>
        <s v="Complete EE for WWW requirements"/>
        <s v="Research to understand current fraud process"/>
        <s v="Cash code PAC complete"/>
        <s v="Identify all resources needed &amp; all external dependencies &amp; delays (As best we can do in Iteration #1.)  Covering all stories."/>
        <s v="Prototype of Business Engine"/>
        <s v="Core Agile Practices &amp; MISC; It#4"/>
        <s v="ETL Design Docs"/>
        <s v="Kelly's Stories"/>
        <s v="Set up Visual Sciences demo"/>
        <s v="Change current Catapult so that it works with the new instance of the DB"/>
        <s v="Plan how to integrate Question text into Database"/>
        <s v="Implement question flow for all rules (in addition to boolean rules)"/>
        <s v="Release Planning for It#18"/>
        <s v="Core Agile Practices for It#16"/>
        <s v="GUI screens"/>
        <s v="As a customer, I should be able to VIEW (interview) application SUMMARY"/>
        <s v="Develop Comm Serv HLD"/>
        <s v="Misc for It#16"/>
        <s v="Re-architect Interview Process UI --&gt; Business Layer"/>
        <s v="As a DBA, I will move TBE_Catapult &amp; DBE_Catapult to new TSQL01 Instance"/>
        <s v="Core Agile Practices It#5"/>
        <s v="Traceability Matrix &amp; Business Req's for IT#8"/>
        <s v="TU Communication (part 3) Message to TransUnion and relply for 2nd handsakes"/>
        <s v="High Level Design (Ab Initio Snapshots) for .IN file process (data flows)"/>
        <s v="Testing Plan for It#14"/>
        <s v="Create Draft IPS Engagement Plan"/>
        <s v="Data Movement IN/OUT HLD"/>
        <s v="Data Movement M1 DDE HLD"/>
        <s v="Housekeeping / Planning&#10;- Options&#10;- Release Planning&#10;- Communications Plan"/>
        <s v="Go Back options for Interview (sub questions only)"/>
        <s v="Implement question flow for all rules (in addition to boolean rules), including complex &amp; computation, with ver 5"/>
        <s v="As a DBA, I will solidify an action plan to add Hardware to Kdczk35SQL03"/>
        <s v="Collect Trans Union to Cap1 infrastructure consensus"/>
        <s v="Design SSO / IAA Integration"/>
        <s v="Development Support"/>
        <s v="Get CASH into EME"/>
        <s v="IN/OUT design"/>
        <s v="As a database designer, I will make progress on the logical data model"/>
        <s v="Business rules &amp; triggers completed.  &quot;Demo&quot; 1st run"/>
        <s v="Complete 11 Interview Question Sets"/>
        <s v="25.1 End User Testing &amp; SDM Docs Started"/>
        <s v="As the Minacs agent, I would like to only ask the applicable questions when interviewing a customer (one Q at a time)."/>
        <s v="Catapult Rel 24: Capture remaining requirement changes"/>
        <s v="Dev &amp; Test Q.S. 1-22 w/ all QS feedback as of 7/17"/>
        <s v="Identify Dead Table Candidates"/>
        <s v="PM Tasks"/>
        <s v="Revise App look and Feel"/>
        <s v="SDM Docs for 25.0 - complete"/>
        <s v="SDM Docs for 25.1 - complete"/>
        <s v="Complete stories 101 &amp; 109: Testing, bug fixes, re-testing [Update to ver 5 &amp; save]"/>
        <s v="Misc Operations Meetings Requiremenmts"/>
        <s v="Complete 12-22 Interview Question Sets"/>
        <s v="Detailed Architecture Completion"/>
        <s v="Develop core .IN file Ab Initio graphs in CSA up to Load Ready file"/>
        <s v="Get CASH into EME (Enterprise Meta Environment)"/>
        <s v="High Level System Architecture"/>
        <s v="PM &amp; SDM Tasks for Iteration #3"/>
        <s v="Barry's Stories"/>
        <s v="Release Planning &amp; mapping to milestones"/>
        <s v="M1 - 704 to DB Mapping"/>
        <s v="Teradata Crosswalk for 1502 &amp; Sandeep's queries"/>
        <s v="Data Movement Catapuly to DDE:  HLD"/>
        <s v="&quot;Planning&quot; for next Iteration"/>
        <s v="Core Agile Practices It#6"/>
        <s v="Traceability Matrix &amp; Business Req's for IT#9"/>
        <s v="As a customer, I should be able to query an application (complete, incomplete, not started)"/>
        <s v="Core Agile Practices for It#10"/>
        <s v="Develop some UI screens"/>
        <s v="Marketing One Interface Work: Coding &amp; Unit Testing"/>
        <s v="Radhika fully boarded"/>
        <s v="SLA"/>
        <s v="Testing Plan for It#15"/>
        <s v="TOPS Data"/>
        <s v="U.I. Screen Design Started"/>
        <s v="Customer dials 1-800# to reach VRU"/>
        <s v="Mapping bookmarks for Docs in Doc Pop - It#15"/>
        <s v="25.1 End User Testing &amp; SDM Docs - Progress"/>
        <s v="Data Movement QA Testing Support"/>
        <s v="Develop content for products"/>
        <s v="IN/OUT Design &amp; Build for It#18"/>
        <s v="As a DBA, I would like to finish the new Instance environment hardening by completing Dev, Test &amp; QA database creation, establishing access &amp; implementing backups"/>
        <s v="Draft Implementation / Migration Plan - 2nd pass"/>
        <s v="First Pass at moving Catapult SQL Server Data to Teradata"/>
        <s v="Tech-Inflight Action item resolution"/>
        <s v="Data Services testing (It#11)"/>
        <s v="Data Services testing (It#12)"/>
        <s v="Data Services testing (It#13)"/>
        <s v="Develop test cases for interview"/>
        <s v="Refactor for DB 3.0"/>
        <s v="Start implementing question flow for all rules: complex &amp; computation"/>
        <s v="Additional Officer Interview"/>
        <s v="CASH code PAL complete (Production Access Lockdown)"/>
        <s v="PM &amp; SDM Tasks for It#10"/>
        <s v="Tech - Inflight action item resolution"/>
        <s v="Testing Plan"/>
        <s v="Complete debugging of 5 Interview Areas: Save, Query, Restart, View Summary, Print"/>
        <s v="Design VRU status check PL/SQL changes"/>
        <s v="PM &amp; SDM Tasks for Iteration #4"/>
        <s v="As a DS tech lead, start Data Services Tech Design Doc"/>
        <s v="Building FE Framework"/>
        <s v="Cash data movement model"/>
        <s v="Define SDM requirements for release 1"/>
        <s v="Identify all inter-system interfaces &amp; capture in consolidated doc (draft)"/>
        <s v="QS Tools - Fully setup and used"/>
        <s v="As a customer, I need to save an application"/>
        <s v="As a team, we agree on a high-level design that guides development"/>
        <s v="As the DBA, I need to request, acquire, implement additional HARDWARE for the production instance"/>
        <s v="Comm Server Testing Strategy"/>
        <s v="Development/Unit testing for release 1"/>
        <s v="Capstone Interface Design"/>
        <s v="Core Agile Practices for It#18"/>
        <s v="IN/OUT Design for It#12"/>
        <s v="Engage EDE (Enterprise Data Exchange)"/>
        <s v="MISC for It#18"/>
        <s v="Transunion Tech Requirements"/>
        <s v="Analyze scripting defense"/>
        <s v="As a QS lead, I need to perform test planning to assure quality coverage. For It.#2."/>
        <s v="Core Agile Practices It#7"/>
        <s v="Display parent/child together (eg, Q38)"/>
        <s v="Draft Design / Dev Additional Fields"/>
        <s v="Engage IPS"/>
        <s v="Core Agile Practices for It#11"/>
        <s v="Start implementing question flow for all rules (in addition to boolean rules), including complex &amp; computation, with ver 5"/>
        <s v="Implement additional fields (IAA first)"/>
        <s v="Initial Design of M1 Interface"/>
        <s v="Mapping bookmarks for Docs in Doc Pop - It#16"/>
        <s v="Tech System Requirements (data)"/>
        <s v="Tech-System Requirements (data)"/>
        <s v="Catapult Release 25.0"/>
        <s v="PM &amp; SDM Tasks for It#18"/>
        <s v="SDM requirements for It #1"/>
        <s v="Ab Initio Environment setup with DDE"/>
        <s v="Comm Server Testing ....."/>
        <s v="Develop EIL Implementation Plan"/>
        <s v="Draft Architecture Review Documentation completed"/>
        <s v="MISC for It#7"/>
        <s v="Add a developer"/>
        <s v="Complete coding &amp; testing of Reg B.  Obtain operations signoff"/>
        <s v="Engage EDE"/>
        <s v="SDM Docs for 25.0"/>
        <s v="Data Analyst can access all the phone activity data from an analytical DW:&#10;(a) MINACS - phone&#10;(b) Cap1 - online activity"/>
        <s v="PM &amp; SDM Tasks for It#11"/>
        <s v="Data Analyst can access all the online activity data from an analytical DW:&#10;(a) MINACS - phone&#10;(b) Cap1 - online activity"/>
        <s v="FE Work"/>
        <s v="GUI screens completed.  &quot;Demo&quot; 1st run."/>
        <s v="PM &amp; SDM Tasks for Iteration #5"/>
        <s v="Refactoring &amp; Defect Fixes"/>
        <s v="Create application look &amp; feel"/>
        <s v="Research/Design for release 2 for Capstone"/>
        <s v="PM &amp; SDM Tasks for It#7"/>
        <s v="Draft Implementation / Migration Plan"/>
        <s v="Backend Logic - Comm Server/Database"/>
        <s v="Business rules"/>
        <s v="Determine Production server for Minacs SSO/IAA instances"/>
        <s v="IN/OUT Design for It#13"/>
        <s v="Complete Rel 24.1"/>
        <s v="Traceability Matrix"/>
        <s v="As a DBA, I will move TBE &amp; DBE to new TSQL01 Instance (existing Catapult)"/>
        <s v="Backward logic to Comm Server/Database"/>
        <s v="Corey's Stories"/>
        <s v="Trans Union Communication. Part1: First Msg to TU &amp; display questions"/>
        <s v="TU communication Part 2: Design and display the Questions Page &amp; validations of XML files (I/O)"/>
        <s v="Check app form for completeness and flag for customer to review (verification page)"/>
        <s v="Core Agile Practices for It#12"/>
        <s v="Create PBE_Catapult clean up on OLD PSQL01 Instance"/>
        <s v="Design doc for VRU status check"/>
        <s v="Determine integration details for Trans Union identify verification"/>
        <s v="As a tech lead, we need to establish a system management approach"/>
        <s v="Catapult Release 25.1"/>
        <s v="Complete PBE_Catapult clean up on OLD PSQL01 Instance"/>
        <s v="Database Activities in It#10"/>
        <s v="Debugging of 5 Interview Areas: Save, Query, Restart, View Summary, Print"/>
        <s v="In/Out Interface Work"/>
        <s v="Update Capstone Vendor Layout"/>
        <s v="Core Agile Practices for It#8"/>
        <s v="Design IAA to CASH Data Movement for New Data elements"/>
        <s v="As the tech lead, we need to establish a system management approach"/>
        <s v="Data Movement DDE to TD: HLD, TLD, IPS Support Guide"/>
        <s v="MISC for It#8"/>
        <s v="Test Planning for It#10"/>
        <s v="Billing Indicator / acct # from Helix PNC (Rel. 24)"/>
        <s v="Engage DS third level"/>
        <s v="Move PBE_Catapult to new PSQL02 Instance"/>
        <s v="As customer (agent), I should be able to launch script wording (see wording again).  Decline, withdrawal, etc."/>
        <s v="As Tech Lead, I need the DB access mechanism"/>
        <s v="As the DBA, I need to create a new DB instance for the new DB to minimize inpacts from other systems"/>
        <s v="PM &amp; SDM Tasks for Iteration #6"/>
        <s v="As Catapult developer, I need to focus on fraud control implementation"/>
        <s v="As the DBA, I need to create a new DB instance for the new DB to minimize inpactts from other systems"/>
        <s v="Complete mapping bookmarks for Doc Pop"/>
        <s v="Create Prototype for Application Look &amp; Feel"/>
        <s v="Target Data Model Implemented in Dev, Tst &amp; QA"/>
        <s v="As a database designer, I need to build a conceptual data model to capture the high level data entities &amp; their relationships"/>
        <s v="Create Design approach for EIL TU Web Service"/>
        <s v="PM &amp; SDM Tasks for It#8"/>
        <s v="SQL Server to Teradata Prep for QA w/ DB Ver2.0"/>
        <s v="As a customer, I should be able to PRINT completed interview"/>
        <s v="DB V2.0: Target Data Model Implemented in Dev, Tst &amp; QA"/>
        <s v="Srinivasa's Stories"/>
        <s v="Cash Capacity Analysis"/>
        <s v="Catapult Rel 24: Prepare for testing of &quot;Phase 1&quot; "/>
        <s v="Test Planning It#5: test cases (if not specific), test data/environ., other test planning, processes, regression testing (if not specific)"/>
        <s v="Test Planning It#7: test cases (if not specific), test data/environ., other test planning, processes, regression testing (if not specific)"/>
        <s v="As the customer, get Julian up to speed on the business rules"/>
        <s v="Core Agile Practices for It#13"/>
        <s v="Testing Plan for It#18"/>
        <s v="Catapult Rel 25.0&#10;SDM Documents started"/>
        <s v="Identify LOE (hrs) by story by system.  (As best we can in Iteration #1.) For all stories."/>
        <s v="Misc for It#13"/>
        <s v="Hire new Developer"/>
        <s v="Muthu's Stories"/>
        <s v="Core Agile Practices for It#9"/>
        <s v="Build Out QA Environment for Teradata Testing"/>
        <s v="Building UI - 5 starting screens"/>
        <s v="Get committed to telephony &amp; middleware releases"/>
        <s v="MISC for It#9"/>
        <s v="Application Framework &amp; Tools"/>
        <s v="Develop .IN file Ab Initio graphs in DDE (initial framework)"/>
        <s v="IN/OUT Design &amp; Build for It#14"/>
        <s v="Marketing One Interface for It#12"/>
        <s v="PCMA activities (config mgmt)"/>
        <s v="PM &amp; SDM Tasks for It#13"/>
        <s v="Complete Rel 24.2 (old Catapult)"/>
        <s v="Identify data for inputs &amp; outputs"/>
        <s v="As a customer, I should be able to restart from point of saving the interview previously"/>
        <s v="Database Activities"/>
        <s v="Jyothi's Stories"/>
        <s v="Mary Wilson's Stories"/>
        <s v="Req Validation / Cross-check for Question Sets 12-22"/>
        <s v="Catapult Rel 25.0&#10;Helix IN file changes started"/>
        <s v="Display Boolean Questions together"/>
        <s v="PM &amp; SDM Tasks for It#9"/>
        <s v="Complete draft data movement model for .IN file interface"/>
        <s v="Core Agile Practices &amp; MISC; It#2"/>
        <s v="Deliver appropriate level of CM for project"/>
        <s v="Determine approach for .IN file interface (DDE - SQL Server)"/>
        <s v="Joe Kane's Stories"/>
        <s v="Mapping bookmarks in Docs for Doc Pop"/>
        <s v="Non functional requirements documented and signed off from business"/>
        <s v="Test Planning: test plan, test cases, test environ., test data"/>
        <s v="Update Comm Server to pass new fields"/>
        <s v="Capstone Changes"/>
        <s v="Catapult Release 25.1 - coding &amp; Dev Test"/>
        <s v="Complete PSQL02 Creation"/>
        <s v="Determine Teradata acrhitecture for containers, batch IDs &amp; access privileges"/>
        <s v="Determine Teradata architecture for containers, batch IDs &amp; access privileges"/>
        <s v="General Stories"/>
        <s v="Initate WWW design changes"/>
        <s v="Traceability Matrix &amp; Business Req's for IT#10"/>
        <s v="Cash Code PAL Lock Down"/>
        <s v="Core Agile Practices for It#14"/>
        <s v="As the tech lead, we need to identify dev. Environment &amp; set-up"/>
        <s v="DB Version 3.0"/>
        <s v="Misc for It#14"/>
        <s v="Data Access Prototype"/>
        <s v="Release 25.1 &#10;Identify enhancements&#10;Start coding"/>
        <s v="Testing Plan for It#12"/>
        <s v="Co-ordinate with IPS"/>
        <s v="Prototype flow from client to EIL to TU"/>
        <s v="Add new hardware to KDC2... For PSQL02 Instance"/>
        <s v="Design &amp; define interfaces between screens, rules and interview process"/>
        <s v="IN/OUT Design &amp; Build for It#15"/>
        <s v="Create Tables in Dev Environment for Interview Responses &amp; .IN file"/>
        <s v="Draft High Level Design for IN file"/>
        <s v="High Level Design"/>
        <s v="Marketing One Interface for It#13"/>
        <s v="PM &amp; SDM Tasks for It#14"/>
        <s v="As a DBA, I will develop an Action Plan to facilitate DCS engagement to build new production Instance &amp; move Production DB (existing)"/>
        <s v="M1 Testing - 1st pass"/>
        <s v="Release Planning"/>
        <s v="Test Planning for It#8"/>
        <s v="Design algorithm for SRN/Access code - IAA"/>
        <s v="Marketing One Interface Work"/>
        <s v="MISC &amp; Core Agile Practices"/>
        <s v="Vishal Kumar on-boarded - fully?"/>
        <s v="Ashish's Stories"/>
        <s v="Development environment setup"/>
        <s v="Finalize M1 requirements"/>
        <s v="Catapult Rel 24: Develop code for &quot;Phase 1&quot;"/>
        <s v="Core Agile Practices &amp; MISC; It#3"/>
        <s v="Identify all releases and estimate all release dates. (As best we can do in Iteration #1).  Includes all stories."/>
        <s v="Mapping bookmarks in Docs for Doc Pop - partial"/>
        <s v="Tariq's Stories"/>
      </sharedItems>
    </cacheField>
    <cacheField name="Story Priority">
      <sharedItems containsString="0" containsBlank="1" count="1">
        <m/>
      </sharedItems>
    </cacheField>
    <cacheField name="Lead">
      <sharedItems containsBlank="1" containsMixedTypes="0" count="8">
        <s v="Darlene"/>
        <s v="Pragati"/>
        <s v="Mark"/>
        <s v="Joe"/>
        <s v="Sharan"/>
        <s v="Kapil"/>
        <s v="Lee"/>
        <m/>
      </sharedItems>
    </cacheField>
    <cacheField name="Task">
      <sharedItems containsMixedTypes="0"/>
    </cacheField>
    <cacheField name="Task Num">
      <sharedItems containsMixedTypes="1" containsNumber="1"/>
    </cacheField>
    <cacheField name="Hours">
      <sharedItems containsString="0" containsBlank="1" containsMixedTypes="0" containsNumber="1" containsInteger="1" count="13">
        <n v="2"/>
        <n v="10"/>
        <n v="4"/>
        <n v="8"/>
        <n v="30"/>
        <n v="27"/>
        <n v="36"/>
        <n v="6"/>
        <n v="1"/>
        <n v="16"/>
        <n v="7"/>
        <n v="5"/>
        <m/>
      </sharedItems>
    </cacheField>
    <cacheField name="Orig Hrs">
      <sharedItems containsString="0" containsBlank="1" containsMixedTypes="0" containsNumber="1" containsInteger="1" count="13">
        <n v="2"/>
        <n v="10"/>
        <n v="4"/>
        <n v="8"/>
        <n v="30"/>
        <n v="27"/>
        <n v="36"/>
        <n v="6"/>
        <n v="1"/>
        <n v="16"/>
        <n v="7"/>
        <n v="5"/>
        <m/>
      </sharedItems>
    </cacheField>
    <cacheField name="Performer">
      <sharedItems containsBlank="1" containsMixedTypes="1" containsNumber="1" containsInteger="1" count="27">
        <s v="Darlene"/>
        <s v="Pragati"/>
        <s v="Mark"/>
        <s v="Raji"/>
        <s v="Raji, Pragati"/>
        <s v="Team"/>
        <s v="Vivek, Salai, Darlene"/>
        <s v="Darlene, Lee"/>
        <s v="Bob, Darlene"/>
        <s v="Sharan"/>
        <s v="Kapil"/>
        <s v="Srini"/>
        <s v="Lee, Scott"/>
        <s v="Lee"/>
        <s v="Rama"/>
        <s v="Rama, Lee"/>
        <s v="Bob"/>
        <s v="Vivek"/>
        <s v="Salai"/>
        <s v="Salai, Vivek"/>
        <s v="Scott, Salai, Vivek"/>
        <s v="Scott, Lee, Darlene"/>
        <s v="Scott"/>
        <s v="Scott, Lee"/>
        <s v="Vivek, Lee"/>
        <m/>
        <n v="0"/>
      </sharedItems>
    </cacheField>
    <cacheField name="Category">
      <sharedItems containsBlank="1" containsMixedTypes="0" count="2">
        <s v="Original"/>
        <m/>
      </sharedItems>
    </cacheField>
    <cacheField name="Status">
      <sharedItems containsBlank="1" containsMixedTypes="0" count="2">
        <m/>
        <s v="Done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60" sheet="Iteration Backlog - I#19"/>
  </cacheSource>
  <cacheFields count="12">
    <cacheField name="S.No">
      <sharedItems containsString="0" containsBlank="1" containsMixedTypes="0" containsNumber="1" containsInteger="1" count="13">
        <n v="350"/>
        <n v="351"/>
        <n v="352"/>
        <n v="353"/>
        <n v="354"/>
        <n v="355"/>
        <n v="356"/>
        <n v="357"/>
        <n v="358"/>
        <n v="359"/>
        <n v="360"/>
        <n v="361"/>
        <m/>
      </sharedItems>
    </cacheField>
    <cacheField name="Story Group ">
      <sharedItems containsString="0" containsBlank="1" count="1">
        <m/>
      </sharedItems>
    </cacheField>
    <cacheField name="Story Description">
      <sharedItems containsBlank="1" containsMixedTypes="0" count="13">
        <s v="PM &amp; SDM Work for It#19"/>
        <s v="Testing Plan for It#19"/>
        <s v="IN/OUT Design &amp; Build for It#19"/>
        <s v="Core Agile Practices for It#19"/>
        <s v="Plan Management"/>
        <s v="DDE Documents [IPS Support Guide, M1 Technical Document]"/>
        <s v="Teradata ZD &amp; ZT containers"/>
        <s v="Doc Pop"/>
        <s v="Marketing One Interface"/>
        <s v="Last Iteration Tweaks"/>
        <s v="Interview screens 1-11"/>
        <s v="MISC"/>
        <m/>
      </sharedItems>
    </cacheField>
    <cacheField name="Story Priority">
      <sharedItems containsString="0" containsBlank="1" count="1">
        <m/>
      </sharedItems>
    </cacheField>
    <cacheField name="Lead">
      <sharedItems containsBlank="1" containsMixedTypes="0" count="8">
        <s v="Darlene"/>
        <s v="Pragati"/>
        <s v="Mark"/>
        <s v="Joe"/>
        <s v="Sharan"/>
        <s v="Kapil"/>
        <s v="Lee"/>
        <m/>
      </sharedItems>
    </cacheField>
    <cacheField name="Task">
      <sharedItems containsMixedTypes="0"/>
    </cacheField>
    <cacheField name="Task Num">
      <sharedItems containsMixedTypes="1" containsNumber="1"/>
    </cacheField>
    <cacheField name="Hours">
      <sharedItems containsString="0" containsBlank="1" containsMixedTypes="0" containsNumber="1" containsInteger="1" count="13">
        <n v="2"/>
        <n v="10"/>
        <n v="4"/>
        <n v="8"/>
        <n v="30"/>
        <n v="27"/>
        <n v="36"/>
        <n v="6"/>
        <n v="1"/>
        <n v="16"/>
        <n v="7"/>
        <n v="5"/>
        <m/>
      </sharedItems>
    </cacheField>
    <cacheField name="Orig Hrs">
      <sharedItems containsString="0" containsBlank="1" containsMixedTypes="0" containsNumber="1" containsInteger="1" count="13">
        <n v="2"/>
        <n v="10"/>
        <n v="4"/>
        <n v="8"/>
        <n v="30"/>
        <n v="27"/>
        <n v="36"/>
        <n v="6"/>
        <n v="1"/>
        <n v="16"/>
        <n v="7"/>
        <n v="5"/>
        <m/>
      </sharedItems>
    </cacheField>
    <cacheField name="Performer">
      <sharedItems containsBlank="1" containsMixedTypes="0" count="26">
        <s v="Darlene"/>
        <s v="Pragati"/>
        <s v="Mark"/>
        <s v="Raji"/>
        <s v="Raji, Pragati"/>
        <s v="Team"/>
        <s v="Vivek, Salai, Darlene"/>
        <s v="Darlene, Lee"/>
        <s v="Bob, Darlene"/>
        <s v="Sharan"/>
        <s v="Kapil"/>
        <s v="Srini"/>
        <s v="Lee, Scott"/>
        <s v="Lee"/>
        <s v="Rama"/>
        <s v="Rama, Lee"/>
        <s v="Bob"/>
        <s v="Vivek"/>
        <s v="Salai"/>
        <s v="Salai, Vivek"/>
        <s v="Scott, Salai, Vivek"/>
        <s v="Scott, Lee, Darlene"/>
        <s v="Scott"/>
        <s v="Scott, Lee"/>
        <s v="Vivek, Lee"/>
        <m/>
      </sharedItems>
    </cacheField>
    <cacheField name="Category">
      <sharedItems containsBlank="1" containsMixedTypes="0" count="5">
        <s v="Original"/>
        <m/>
        <s v="Added"/>
        <s v="Replace"/>
        <s v="STRETCH"/>
      </sharedItems>
    </cacheField>
    <cacheField name="Status">
      <sharedItems containsBlank="1" containsMixedTypes="0" count="9">
        <m/>
        <s v="Done"/>
        <s v="CANCELLED"/>
        <s v="DUP"/>
        <s v="Frb 15 rollout"/>
        <s v="In Process"/>
        <s v="LATER"/>
        <s v="REPLACED"/>
        <s v="Test M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1:C16" firstHeaderRow="2" firstDataRow="2" firstDataCol="1"/>
  <pivotFields count="12">
    <pivotField compact="0" outline="0" subtotalTop="0" showAll="0"/>
    <pivotField compact="0" outline="0" subtotalTop="0" showAll="0"/>
    <pivotField axis="axisRow" compact="0" outline="0" subtotalTop="0" showAll="0" sortType="ascending" rankBy="0">
      <items count="338">
        <item m="1" x="116"/>
        <item m="1" x="130"/>
        <item m="1" x="94"/>
        <item m="1" x="185"/>
        <item m="1" x="190"/>
        <item m="1" x="313"/>
        <item m="1" x="144"/>
        <item m="1" x="169"/>
        <item m="1" x="270"/>
        <item m="1" x="158"/>
        <item m="1" x="250"/>
        <item m="1" x="119"/>
        <item m="1" x="278"/>
        <item m="1" x="30"/>
        <item m="1" x="69"/>
        <item m="1" x="16"/>
        <item m="1" x="246"/>
        <item m="1" x="91"/>
        <item m="1" x="17"/>
        <item m="1" x="321"/>
        <item m="1" x="211"/>
        <item m="1" x="73"/>
        <item m="1" x="85"/>
        <item m="1" x="53"/>
        <item m="1" x="134"/>
        <item m="1" x="152"/>
        <item m="1" x="170"/>
        <item m="1" x="159"/>
        <item m="1" x="43"/>
        <item m="1" x="221"/>
        <item m="1" x="241"/>
        <item m="1" x="237"/>
        <item m="1" x="238"/>
        <item m="1" x="257"/>
        <item m="1" x="239"/>
        <item m="1" x="242"/>
        <item m="1" x="160"/>
        <item m="1" x="95"/>
        <item m="1" x="230"/>
        <item m="1" x="305"/>
        <item m="1" x="329"/>
        <item m="1" x="205"/>
        <item m="1" x="212"/>
        <item m="1" x="111"/>
        <item m="1" x="234"/>
        <item m="1" x="26"/>
        <item m="1" x="266"/>
        <item m="1" x="153"/>
        <item m="1" x="267"/>
        <item m="1" x="206"/>
        <item m="1" x="92"/>
        <item m="1" x="295"/>
        <item m="1" x="44"/>
        <item m="1" x="163"/>
        <item m="1" x="27"/>
        <item m="1" x="253"/>
        <item m="1" x="56"/>
        <item m="1" x="145"/>
        <item m="1" x="303"/>
        <item m="1" x="154"/>
        <item m="1" x="96"/>
        <item m="1" x="332"/>
        <item m="1" x="254"/>
        <item m="1" x="283"/>
        <item m="1" x="260"/>
        <item m="1" x="182"/>
        <item m="1" x="222"/>
        <item m="1" x="296"/>
        <item m="1" x="63"/>
        <item m="1" x="216"/>
        <item m="1" x="86"/>
        <item m="1" x="186"/>
        <item m="1" x="161"/>
        <item m="1" x="93"/>
        <item m="1" x="105"/>
        <item m="1" x="191"/>
        <item m="1" x="31"/>
        <item m="1" x="149"/>
        <item m="1" x="18"/>
        <item m="1" x="286"/>
        <item m="1" x="54"/>
        <item m="1" x="243"/>
        <item m="1" x="223"/>
        <item m="1" x="297"/>
        <item m="1" x="209"/>
        <item m="1" x="276"/>
        <item m="1" x="103"/>
        <item m="1" x="19"/>
        <item m="1" x="311"/>
        <item m="1" x="287"/>
        <item m="1" x="333"/>
        <item m="1" x="59"/>
        <item m="1" x="120"/>
        <item m="1" x="175"/>
        <item m="1" x="217"/>
        <item m="1" x="258"/>
        <item m="1" x="304"/>
        <item m="1" x="22"/>
        <item m="1" x="67"/>
        <item m="1" x="164"/>
        <item x="3"/>
        <item m="1" x="228"/>
        <item m="1" x="265"/>
        <item m="1" x="74"/>
        <item m="1" x="117"/>
        <item m="1" x="171"/>
        <item m="1" x="213"/>
        <item m="1" x="201"/>
        <item m="1" x="247"/>
        <item m="1" x="79"/>
        <item m="1" x="218"/>
        <item m="1" x="244"/>
        <item m="1" x="316"/>
        <item m="1" x="128"/>
        <item m="1" x="308"/>
        <item m="1" x="196"/>
        <item m="1" x="194"/>
        <item m="1" x="115"/>
        <item m="1" x="231"/>
        <item m="1" x="80"/>
        <item m="1" x="81"/>
        <item m="1" x="131"/>
        <item m="1" x="23"/>
        <item m="1" x="138"/>
        <item m="1" x="139"/>
        <item m="1" x="140"/>
        <item m="1" x="279"/>
        <item m="1" x="224"/>
        <item m="1" x="251"/>
        <item m="1" x="306"/>
        <item x="5"/>
        <item m="1" x="225"/>
        <item m="1" x="155"/>
        <item m="1" x="288"/>
        <item m="1" x="314"/>
        <item m="1" x="325"/>
        <item m="1" x="219"/>
        <item m="1" x="20"/>
        <item m="1" x="229"/>
        <item m="1" x="87"/>
        <item m="1" x="150"/>
        <item m="1" x="106"/>
        <item m="1" x="15"/>
        <item m="1" x="289"/>
        <item m="1" x="220"/>
        <item m="1" x="207"/>
        <item m="1" x="298"/>
        <item m="1" x="299"/>
        <item m="1" x="97"/>
        <item m="1" x="271"/>
        <item m="1" x="70"/>
        <item m="1" x="132"/>
        <item m="1" x="107"/>
        <item m="1" x="187"/>
        <item m="1" x="13"/>
        <item m="1" x="121"/>
        <item m="1" x="141"/>
        <item m="1" x="330"/>
        <item m="1" x="88"/>
        <item m="1" x="162"/>
        <item m="1" x="284"/>
        <item m="1" x="172"/>
        <item x="7"/>
        <item m="1" x="188"/>
        <item m="1" x="173"/>
        <item m="1" x="317"/>
        <item m="1" x="204"/>
        <item m="1" x="135"/>
        <item m="1" x="37"/>
        <item m="1" x="235"/>
        <item m="1" x="192"/>
        <item m="1" x="166"/>
        <item m="1" x="174"/>
        <item m="1" x="60"/>
        <item m="1" x="197"/>
        <item m="1" x="24"/>
        <item m="1" x="331"/>
        <item m="1" x="136"/>
        <item m="1" x="32"/>
        <item m="1" x="300"/>
        <item m="1" x="89"/>
        <item m="1" x="108"/>
        <item m="1" x="268"/>
        <item m="1" x="83"/>
        <item m="1" x="68"/>
        <item m="1" x="198"/>
        <item m="1" x="318"/>
        <item m="1" x="77"/>
        <item m="1" x="109"/>
        <item m="1" x="263"/>
        <item m="1" x="82"/>
        <item m="1" x="156"/>
        <item m="1" x="334"/>
        <item m="1" x="57"/>
        <item m="1" x="277"/>
        <item m="1" x="98"/>
        <item m="1" x="261"/>
        <item m="1" x="177"/>
        <item m="1" x="65"/>
        <item m="1" x="84"/>
        <item m="1" x="90"/>
        <item m="1" x="272"/>
        <item m="1" x="315"/>
        <item m="1" x="38"/>
        <item m="1" x="133"/>
        <item x="2"/>
        <item m="1" x="165"/>
        <item m="1" x="208"/>
        <item m="1" x="226"/>
        <item m="1" x="301"/>
        <item m="1" x="178"/>
        <item x="10"/>
        <item m="1" x="290"/>
        <item m="1" x="280"/>
        <item m="1" x="61"/>
        <item x="9"/>
        <item m="1" x="113"/>
        <item m="1" x="322"/>
        <item m="1" x="129"/>
        <item m="1" x="179"/>
        <item m="1" x="291"/>
        <item m="1" x="335"/>
        <item x="8"/>
        <item m="1" x="273"/>
        <item m="1" x="319"/>
        <item m="1" x="45"/>
        <item m="1" x="326"/>
        <item m="1" x="122"/>
        <item m="1" x="281"/>
        <item x="11"/>
        <item m="1" x="327"/>
        <item m="1" x="262"/>
        <item m="1" x="307"/>
        <item m="1" x="28"/>
        <item m="1" x="71"/>
        <item m="1" x="167"/>
        <item m="1" x="189"/>
        <item m="1" x="232"/>
        <item m="1" x="269"/>
        <item m="1" x="104"/>
        <item m="1" x="236"/>
        <item m="1" x="264"/>
        <item m="1" x="292"/>
        <item m="1" x="33"/>
        <item m="1" x="274"/>
        <item m="1" x="64"/>
        <item x="4"/>
        <item m="1" x="146"/>
        <item m="1" x="195"/>
        <item m="1" x="275"/>
        <item m="1" x="320"/>
        <item m="1" x="46"/>
        <item m="1" x="183"/>
        <item m="1" x="203"/>
        <item m="1" x="248"/>
        <item m="1" x="285"/>
        <item m="1" x="110"/>
        <item m="1" x="151"/>
        <item m="1" x="199"/>
        <item m="1" x="240"/>
        <item x="0"/>
        <item m="1" x="99"/>
        <item m="1" x="35"/>
        <item m="1" x="312"/>
        <item m="1" x="58"/>
        <item m="1" x="157"/>
        <item m="1" x="123"/>
        <item m="1" x="36"/>
        <item m="1" x="72"/>
        <item m="1" x="142"/>
        <item m="1" x="200"/>
        <item m="1" x="39"/>
        <item m="1" x="309"/>
        <item m="1" x="323"/>
        <item m="1" x="112"/>
        <item m="1" x="40"/>
        <item m="1" x="66"/>
        <item m="1" x="47"/>
        <item m="1" x="48"/>
        <item m="1" x="21"/>
        <item m="1" x="282"/>
        <item m="1" x="55"/>
        <item m="1" x="202"/>
        <item m="1" x="25"/>
        <item m="1" x="100"/>
        <item m="1" x="14"/>
        <item m="1" x="193"/>
        <item m="1" x="101"/>
        <item m="1" x="102"/>
        <item m="1" x="184"/>
        <item m="1" x="49"/>
        <item m="1" x="62"/>
        <item m="1" x="124"/>
        <item m="1" x="249"/>
        <item m="1" x="252"/>
        <item m="1" x="50"/>
        <item m="1" x="176"/>
        <item m="1" x="143"/>
        <item m="1" x="51"/>
        <item m="1" x="245"/>
        <item m="1" x="336"/>
        <item m="1" x="147"/>
        <item m="1" x="180"/>
        <item m="1" x="137"/>
        <item m="1" x="181"/>
        <item m="1" x="114"/>
        <item x="6"/>
        <item m="1" x="233"/>
        <item m="1" x="324"/>
        <item m="1" x="52"/>
        <item m="1" x="255"/>
        <item m="1" x="29"/>
        <item m="1" x="256"/>
        <item m="1" x="293"/>
        <item m="1" x="148"/>
        <item m="1" x="310"/>
        <item m="1" x="34"/>
        <item m="1" x="78"/>
        <item m="1" x="125"/>
        <item m="1" x="259"/>
        <item x="1"/>
        <item m="1" x="126"/>
        <item m="1" x="210"/>
        <item m="1" x="302"/>
        <item m="1" x="75"/>
        <item m="1" x="118"/>
        <item m="1" x="214"/>
        <item m="1" x="168"/>
        <item m="1" x="76"/>
        <item m="1" x="215"/>
        <item m="1" x="127"/>
        <item m="1" x="227"/>
        <item m="1" x="294"/>
        <item m="1" x="41"/>
        <item m="1" x="42"/>
        <item m="1" x="328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4">
    <i>
      <x v="100"/>
    </i>
    <i>
      <x v="130"/>
    </i>
    <i>
      <x v="162"/>
    </i>
    <i>
      <x v="205"/>
    </i>
    <i>
      <x v="211"/>
    </i>
    <i>
      <x v="215"/>
    </i>
    <i>
      <x v="222"/>
    </i>
    <i>
      <x v="229"/>
    </i>
    <i>
      <x v="246"/>
    </i>
    <i>
      <x v="260"/>
    </i>
    <i>
      <x v="306"/>
    </i>
    <i>
      <x v="320"/>
    </i>
    <i>
      <x v="336"/>
    </i>
    <i t="grand">
      <x/>
    </i>
  </rowItems>
  <colItems count="1">
    <i/>
  </colItems>
  <dataFields count="1">
    <dataField name="Sum of Hours" fld="7" baseField="0" baseItem="0" numFmtId="168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" firstHeaderRow="2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sortType="ascending"/>
    <pivotField compact="0" outline="0" subtotalTop="0" showAll="0"/>
    <pivotField axis="axisRow" compact="0" outline="0" subtotalTop="0" showAll="0">
      <items count="10">
        <item x="1"/>
        <item m="1" x="5"/>
        <item m="1" x="6"/>
        <item x="0"/>
        <item m="1" x="2"/>
        <item m="1" x="4"/>
        <item m="1" x="8"/>
        <item m="1" x="3"/>
        <item m="1" x="7"/>
        <item t="default"/>
      </items>
    </pivotField>
  </pivotFields>
  <rowFields count="1">
    <field x="11"/>
  </rowFields>
  <rowItems count="3">
    <i>
      <x/>
    </i>
    <i>
      <x v="3"/>
    </i>
    <i t="grand">
      <x/>
    </i>
  </rowItems>
  <colItems count="1">
    <i/>
  </colItems>
  <dataFields count="1">
    <dataField name="Sum of Orig Hrs" fld="8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:E7" firstHeaderRow="2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sortType="ascending"/>
    <pivotField axis="axisRow" compact="0" outline="0" subtotalTop="0" showAll="0">
      <items count="6">
        <item m="1" x="2"/>
        <item x="0"/>
        <item x="1"/>
        <item m="1" x="4"/>
        <item m="1" x="3"/>
        <item t="default"/>
      </items>
    </pivotField>
    <pivotField compact="0" outline="0" subtotalTop="0" showAll="0"/>
  </pivotFields>
  <rowFields count="1">
    <field x="10"/>
  </rowFields>
  <rowItems count="3">
    <i>
      <x v="1"/>
    </i>
    <i>
      <x v="2"/>
    </i>
    <i t="grand">
      <x/>
    </i>
  </rowItems>
  <colItems count="1">
    <i/>
  </colItems>
  <dataFields count="1">
    <dataField name="Sum of Orig Hrs" fld="8" baseField="0" baseItem="0"/>
  </dataFields>
  <formats count="1">
    <format dxfId="0">
      <pivotArea outline="0" fieldPosition="0">
        <references count="1">
          <reference field="10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1" firstHeaderRow="2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 sortType="ascending" rankBy="0">
      <items count="28">
        <item m="1" x="26"/>
        <item x="16"/>
        <item x="8"/>
        <item x="0"/>
        <item x="7"/>
        <item x="10"/>
        <item x="13"/>
        <item x="12"/>
        <item x="2"/>
        <item x="1"/>
        <item x="3"/>
        <item x="4"/>
        <item x="14"/>
        <item x="15"/>
        <item x="18"/>
        <item x="19"/>
        <item x="22"/>
        <item x="23"/>
        <item x="21"/>
        <item x="20"/>
        <item x="9"/>
        <item x="11"/>
        <item x="5"/>
        <item x="17"/>
        <item x="24"/>
        <item x="6"/>
        <item x="25"/>
        <item t="default"/>
      </items>
    </pivotField>
    <pivotField compact="0" outline="0" subtotalTop="0" showAll="0"/>
    <pivotField compact="0" outline="0" subtotalTop="0" showAll="0"/>
  </pivotFields>
  <rowFields count="1">
    <field x="9"/>
  </rowFields>
  <row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 of Hours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26">
      <selection activeCell="A49" sqref="A49"/>
    </sheetView>
  </sheetViews>
  <sheetFormatPr defaultColWidth="8.8515625" defaultRowHeight="12.75"/>
  <cols>
    <col min="1" max="1" width="9.140625" style="14" customWidth="1"/>
    <col min="2" max="2" width="52.421875" style="17" customWidth="1"/>
  </cols>
  <sheetData>
    <row r="1" ht="12">
      <c r="A1" s="14" t="s">
        <v>111</v>
      </c>
    </row>
    <row r="4" ht="15">
      <c r="A4" s="23" t="s">
        <v>112</v>
      </c>
    </row>
    <row r="5" ht="12.75" thickBot="1"/>
    <row r="6" spans="1:2" ht="12.75">
      <c r="A6" s="15"/>
      <c r="B6" s="18"/>
    </row>
    <row r="7" spans="1:2" ht="12.75">
      <c r="A7" s="16" t="s">
        <v>113</v>
      </c>
      <c r="B7" s="19" t="s">
        <v>114</v>
      </c>
    </row>
    <row r="8" ht="12">
      <c r="A8" s="14" t="s">
        <v>0</v>
      </c>
    </row>
    <row r="9" spans="1:2" ht="12">
      <c r="A9" s="47" t="s">
        <v>23</v>
      </c>
      <c r="B9" s="21"/>
    </row>
    <row r="10" spans="1:2" ht="12">
      <c r="A10" s="20">
        <v>76</v>
      </c>
      <c r="B10" s="21" t="s">
        <v>115</v>
      </c>
    </row>
    <row r="11" spans="1:2" ht="12">
      <c r="A11" s="20">
        <v>78</v>
      </c>
      <c r="B11" s="21" t="s">
        <v>116</v>
      </c>
    </row>
    <row r="12" spans="1:2" ht="12">
      <c r="A12" s="20">
        <v>79</v>
      </c>
      <c r="B12" s="21" t="s">
        <v>20</v>
      </c>
    </row>
    <row r="13" spans="1:2" ht="12">
      <c r="A13" s="20">
        <v>80</v>
      </c>
      <c r="B13" s="21" t="s">
        <v>151</v>
      </c>
    </row>
    <row r="14" spans="1:2" ht="12">
      <c r="A14" s="20">
        <v>86</v>
      </c>
      <c r="B14" s="21" t="s">
        <v>25</v>
      </c>
    </row>
    <row r="15" spans="1:2" ht="12">
      <c r="A15" s="20"/>
      <c r="B15" s="21"/>
    </row>
    <row r="16" ht="12">
      <c r="A16" s="14" t="s">
        <v>1</v>
      </c>
    </row>
    <row r="17" spans="1:2" ht="12">
      <c r="A17" s="47" t="s">
        <v>23</v>
      </c>
      <c r="B17" s="46"/>
    </row>
    <row r="18" spans="1:2" ht="24">
      <c r="A18" s="22">
        <v>73</v>
      </c>
      <c r="B18" s="46" t="s">
        <v>152</v>
      </c>
    </row>
    <row r="19" spans="1:2" ht="24">
      <c r="A19" s="22">
        <v>74</v>
      </c>
      <c r="B19" s="46" t="s">
        <v>22</v>
      </c>
    </row>
    <row r="20" spans="1:2" ht="24">
      <c r="A20" s="22">
        <v>75</v>
      </c>
      <c r="B20" s="46" t="s">
        <v>21</v>
      </c>
    </row>
    <row r="21" spans="1:2" ht="12">
      <c r="A21" s="20">
        <v>81</v>
      </c>
      <c r="B21" s="46" t="s">
        <v>153</v>
      </c>
    </row>
    <row r="22" spans="1:2" ht="12">
      <c r="A22" s="22">
        <v>84</v>
      </c>
      <c r="B22" s="46" t="s">
        <v>154</v>
      </c>
    </row>
    <row r="23" spans="1:2" ht="12">
      <c r="A23" s="22">
        <v>94</v>
      </c>
      <c r="B23" s="46" t="s">
        <v>24</v>
      </c>
    </row>
    <row r="24" spans="1:2" ht="12">
      <c r="A24" s="20">
        <v>95</v>
      </c>
      <c r="B24" s="46" t="s">
        <v>12</v>
      </c>
    </row>
    <row r="25" spans="1:2" ht="12">
      <c r="A25" s="20"/>
      <c r="B25" s="21"/>
    </row>
    <row r="26" ht="12">
      <c r="A26" s="14" t="s">
        <v>149</v>
      </c>
    </row>
    <row r="27" spans="1:2" ht="12">
      <c r="A27" s="22" t="s">
        <v>34</v>
      </c>
      <c r="B27" s="21"/>
    </row>
    <row r="28" spans="1:2" ht="12">
      <c r="A28" s="22">
        <v>85</v>
      </c>
      <c r="B28" s="21" t="s">
        <v>11</v>
      </c>
    </row>
    <row r="29" spans="1:2" ht="12">
      <c r="A29" s="22">
        <v>88</v>
      </c>
      <c r="B29" s="21" t="s">
        <v>155</v>
      </c>
    </row>
    <row r="30" spans="1:2" ht="12">
      <c r="A30" s="22">
        <v>95</v>
      </c>
      <c r="B30" s="21" t="s">
        <v>12</v>
      </c>
    </row>
    <row r="31" spans="1:2" ht="12">
      <c r="A31" s="22">
        <v>97</v>
      </c>
      <c r="B31" s="21" t="s">
        <v>13</v>
      </c>
    </row>
    <row r="32" spans="1:2" ht="12">
      <c r="A32" s="22">
        <v>100</v>
      </c>
      <c r="B32" s="21" t="s">
        <v>18</v>
      </c>
    </row>
    <row r="33" spans="1:2" ht="24">
      <c r="A33" s="22" t="s">
        <v>26</v>
      </c>
      <c r="B33" s="21" t="s">
        <v>156</v>
      </c>
    </row>
    <row r="34" spans="1:2" ht="12">
      <c r="A34" s="22" t="s">
        <v>27</v>
      </c>
      <c r="B34" s="21" t="s">
        <v>19</v>
      </c>
    </row>
    <row r="35" spans="1:2" ht="12">
      <c r="A35" s="22" t="s">
        <v>28</v>
      </c>
      <c r="B35" s="21" t="s">
        <v>17</v>
      </c>
    </row>
    <row r="36" spans="1:2" ht="12">
      <c r="A36" s="22" t="s">
        <v>29</v>
      </c>
      <c r="B36" s="21" t="s">
        <v>157</v>
      </c>
    </row>
    <row r="37" spans="1:2" ht="12">
      <c r="A37" s="22" t="s">
        <v>30</v>
      </c>
      <c r="B37" s="21" t="s">
        <v>158</v>
      </c>
    </row>
    <row r="38" spans="1:2" ht="12">
      <c r="A38" s="22" t="s">
        <v>31</v>
      </c>
      <c r="B38" s="21" t="s">
        <v>159</v>
      </c>
    </row>
    <row r="39" spans="1:2" ht="12">
      <c r="A39" s="22" t="s">
        <v>32</v>
      </c>
      <c r="B39" s="21" t="s">
        <v>160</v>
      </c>
    </row>
    <row r="40" spans="1:2" ht="12">
      <c r="A40" s="22" t="s">
        <v>33</v>
      </c>
      <c r="B40" s="21" t="s">
        <v>16</v>
      </c>
    </row>
    <row r="41" spans="1:2" ht="12">
      <c r="A41" s="22"/>
      <c r="B41" s="21"/>
    </row>
    <row r="42" ht="12">
      <c r="A42" s="14" t="s">
        <v>150</v>
      </c>
    </row>
    <row r="43" spans="1:2" ht="12">
      <c r="A43" s="22"/>
      <c r="B43" s="21"/>
    </row>
    <row r="44" spans="1:2" ht="12">
      <c r="A44" s="22"/>
      <c r="B44" s="21"/>
    </row>
    <row r="45" ht="12">
      <c r="A45" s="14" t="s">
        <v>10</v>
      </c>
    </row>
    <row r="46" spans="1:2" ht="12">
      <c r="A46" s="22"/>
      <c r="B46" s="21"/>
    </row>
    <row r="47" spans="1:2" ht="12">
      <c r="A47" s="22"/>
      <c r="B47" s="21"/>
    </row>
    <row r="49" ht="12">
      <c r="A49" s="14" t="s">
        <v>7</v>
      </c>
    </row>
    <row r="50" spans="1:2" ht="12">
      <c r="A50" s="20"/>
      <c r="B50" s="21"/>
    </row>
    <row r="51" spans="1:2" ht="12">
      <c r="A51" s="22"/>
      <c r="B51" s="21"/>
    </row>
    <row r="52" spans="1:2" ht="12">
      <c r="A52" s="22"/>
      <c r="B52" s="21"/>
    </row>
    <row r="53" spans="1:2" ht="12">
      <c r="A53" s="22"/>
      <c r="B53" s="21"/>
    </row>
    <row r="54" spans="1:2" ht="12">
      <c r="A54" s="22"/>
      <c r="B54" s="21"/>
    </row>
    <row r="55" spans="1:2" ht="12">
      <c r="A55" s="20"/>
      <c r="B55" s="21"/>
    </row>
    <row r="56" spans="1:2" ht="12">
      <c r="A56" s="22"/>
      <c r="B56" s="21"/>
    </row>
    <row r="57" spans="1:2" ht="12">
      <c r="A57" s="22"/>
      <c r="B57" s="21"/>
    </row>
  </sheetData>
  <printOptions/>
  <pageMargins left="0.75" right="0.75" top="1" bottom="1" header="0.5" footer="0.5"/>
  <pageSetup horizontalDpi="1200" verticalDpi="12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C4:F21"/>
  <sheetViews>
    <sheetView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8.28125" style="0" customWidth="1"/>
    <col min="5" max="5" width="13.140625" style="0" customWidth="1"/>
    <col min="6" max="6" width="21.140625" style="0" customWidth="1"/>
  </cols>
  <sheetData>
    <row r="4" spans="3:6" ht="15">
      <c r="C4" s="2" t="s">
        <v>120</v>
      </c>
      <c r="D4" s="2" t="s">
        <v>125</v>
      </c>
      <c r="E4" s="2" t="s">
        <v>127</v>
      </c>
      <c r="F4" s="2" t="s">
        <v>126</v>
      </c>
    </row>
    <row r="5" spans="3:6" ht="12">
      <c r="C5" s="82"/>
      <c r="D5" s="82"/>
      <c r="E5" s="1"/>
      <c r="F5" s="1"/>
    </row>
    <row r="6" spans="3:6" ht="12">
      <c r="C6" s="83"/>
      <c r="D6" s="83"/>
      <c r="E6" s="1"/>
      <c r="F6" s="1"/>
    </row>
    <row r="7" spans="3:6" ht="12">
      <c r="C7" s="83"/>
      <c r="D7" s="83"/>
      <c r="E7" s="1"/>
      <c r="F7" s="1"/>
    </row>
    <row r="8" spans="3:6" ht="12">
      <c r="C8" s="83"/>
      <c r="D8" s="83"/>
      <c r="E8" s="1"/>
      <c r="F8" s="1"/>
    </row>
    <row r="9" spans="3:6" ht="12">
      <c r="C9" s="83"/>
      <c r="D9" s="83"/>
      <c r="E9" s="1"/>
      <c r="F9" s="1"/>
    </row>
    <row r="10" spans="3:6" ht="12">
      <c r="C10" s="83"/>
      <c r="D10" s="83"/>
      <c r="E10" s="1"/>
      <c r="F10" s="1"/>
    </row>
    <row r="11" spans="3:6" ht="12">
      <c r="C11" s="83"/>
      <c r="D11" s="83"/>
      <c r="E11" s="1"/>
      <c r="F11" s="1"/>
    </row>
    <row r="12" spans="3:6" ht="12">
      <c r="C12" s="83"/>
      <c r="D12" s="83"/>
      <c r="E12" s="1"/>
      <c r="F12" s="1"/>
    </row>
    <row r="13" spans="3:6" ht="12">
      <c r="C13" s="83"/>
      <c r="D13" s="83"/>
      <c r="E13" s="1"/>
      <c r="F13" s="1"/>
    </row>
    <row r="14" spans="3:6" ht="12">
      <c r="C14" s="84"/>
      <c r="D14" s="84"/>
      <c r="E14" s="1"/>
      <c r="F14" s="1"/>
    </row>
    <row r="15" spans="3:6" ht="12">
      <c r="C15" s="82"/>
      <c r="D15" s="82"/>
      <c r="E15" s="1"/>
      <c r="F15" s="1"/>
    </row>
    <row r="16" spans="3:6" ht="12">
      <c r="C16" s="83"/>
      <c r="D16" s="83"/>
      <c r="E16" s="1"/>
      <c r="F16" s="1"/>
    </row>
    <row r="17" spans="3:6" ht="12">
      <c r="C17" s="83"/>
      <c r="D17" s="83"/>
      <c r="E17" s="1"/>
      <c r="F17" s="1"/>
    </row>
    <row r="18" spans="3:6" ht="12">
      <c r="C18" s="83"/>
      <c r="D18" s="83"/>
      <c r="E18" s="1"/>
      <c r="F18" s="1"/>
    </row>
    <row r="19" spans="3:6" ht="12">
      <c r="C19" s="83"/>
      <c r="D19" s="83"/>
      <c r="E19" s="1"/>
      <c r="F19" s="1"/>
    </row>
    <row r="20" spans="3:6" ht="12">
      <c r="C20" s="83"/>
      <c r="D20" s="83"/>
      <c r="E20" s="1"/>
      <c r="F20" s="1"/>
    </row>
    <row r="21" spans="3:6" ht="12">
      <c r="C21" s="84"/>
      <c r="D21" s="84"/>
      <c r="E21" s="1"/>
      <c r="F21" s="1"/>
    </row>
  </sheetData>
  <mergeCells count="4">
    <mergeCell ref="D5:D14"/>
    <mergeCell ref="C5:C14"/>
    <mergeCell ref="C15:C21"/>
    <mergeCell ref="D15:D21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1">
      <selection activeCell="A1" sqref="A1"/>
    </sheetView>
  </sheetViews>
  <sheetFormatPr defaultColWidth="8.8515625" defaultRowHeight="12.75"/>
  <cols>
    <col min="1" max="1" width="51.00390625" style="5" customWidth="1"/>
    <col min="2" max="2" width="12.140625" style="0" customWidth="1"/>
    <col min="3" max="3" width="10.421875" style="0" customWidth="1"/>
  </cols>
  <sheetData>
    <row r="2" ht="24">
      <c r="A2" s="5" t="s">
        <v>2</v>
      </c>
    </row>
    <row r="4" spans="1:3" ht="12">
      <c r="A4" s="24" t="s">
        <v>5</v>
      </c>
      <c r="B4" s="25" t="s">
        <v>122</v>
      </c>
      <c r="C4" s="25" t="s">
        <v>3</v>
      </c>
    </row>
    <row r="5" spans="1:3" ht="12">
      <c r="A5" s="26" t="s">
        <v>4</v>
      </c>
      <c r="B5" s="27"/>
      <c r="C5" s="27"/>
    </row>
    <row r="6" spans="2:3" ht="12">
      <c r="B6" s="27"/>
      <c r="C6" s="28"/>
    </row>
    <row r="12" ht="12">
      <c r="A12" s="13" t="s">
        <v>6</v>
      </c>
    </row>
    <row r="19" spans="1:3" ht="12">
      <c r="A19" s="29"/>
      <c r="B19" s="30"/>
      <c r="C19" s="30"/>
    </row>
  </sheetData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2"/>
  <sheetViews>
    <sheetView workbookViewId="0" topLeftCell="A1">
      <selection activeCell="I1" sqref="I1:I65536"/>
    </sheetView>
  </sheetViews>
  <sheetFormatPr defaultColWidth="8.8515625" defaultRowHeight="12.75"/>
  <cols>
    <col min="1" max="1" width="8.8515625" style="0" customWidth="1"/>
    <col min="2" max="2" width="7.140625" style="0" bestFit="1" customWidth="1"/>
    <col min="3" max="3" width="34.00390625" style="5" customWidth="1"/>
    <col min="4" max="4" width="14.7109375" style="0" bestFit="1" customWidth="1"/>
    <col min="5" max="7" width="8.8515625" style="0" customWidth="1"/>
    <col min="8" max="8" width="12.00390625" style="0" customWidth="1"/>
    <col min="9" max="9" width="15.00390625" style="0" customWidth="1"/>
  </cols>
  <sheetData>
    <row r="3" ht="12">
      <c r="A3" t="s">
        <v>137</v>
      </c>
    </row>
    <row r="6" spans="1:10" ht="30">
      <c r="A6" s="3" t="s">
        <v>113</v>
      </c>
      <c r="B6" s="3" t="s">
        <v>117</v>
      </c>
      <c r="C6" s="3" t="s">
        <v>118</v>
      </c>
      <c r="D6" s="3" t="s">
        <v>121</v>
      </c>
      <c r="E6" s="3" t="s">
        <v>161</v>
      </c>
      <c r="F6" s="3" t="s">
        <v>162</v>
      </c>
      <c r="G6" s="3" t="s">
        <v>163</v>
      </c>
      <c r="H6" s="3" t="s">
        <v>123</v>
      </c>
      <c r="I6" s="3" t="s">
        <v>138</v>
      </c>
      <c r="J6" s="3" t="s">
        <v>119</v>
      </c>
    </row>
    <row r="7" spans="1:10" ht="12">
      <c r="A7" s="1"/>
      <c r="B7" s="1"/>
      <c r="C7" s="4"/>
      <c r="D7" s="1"/>
      <c r="E7" s="1"/>
      <c r="F7" s="1"/>
      <c r="G7" s="1"/>
      <c r="H7" s="1"/>
      <c r="I7" s="1"/>
      <c r="J7" s="1"/>
    </row>
    <row r="8" spans="1:10" ht="12">
      <c r="A8" s="1"/>
      <c r="B8" s="1"/>
      <c r="C8" s="4"/>
      <c r="D8" s="1"/>
      <c r="E8" s="1"/>
      <c r="F8" s="1"/>
      <c r="G8" s="1"/>
      <c r="H8" s="1"/>
      <c r="I8" s="1"/>
      <c r="J8" s="1"/>
    </row>
    <row r="9" spans="1:10" ht="12">
      <c r="A9" s="1"/>
      <c r="B9" s="1"/>
      <c r="C9" s="4"/>
      <c r="D9" s="1"/>
      <c r="E9" s="1"/>
      <c r="F9" s="1"/>
      <c r="G9" s="1"/>
      <c r="H9" s="1"/>
      <c r="I9" s="1"/>
      <c r="J9" s="1"/>
    </row>
    <row r="10" spans="1:10" ht="12">
      <c r="A10" s="1"/>
      <c r="B10" s="1"/>
      <c r="C10" s="4"/>
      <c r="D10" s="1"/>
      <c r="E10" s="1"/>
      <c r="F10" s="1"/>
      <c r="G10" s="1"/>
      <c r="H10" s="1"/>
      <c r="I10" s="1"/>
      <c r="J10" s="1"/>
    </row>
    <row r="11" spans="1:10" ht="12">
      <c r="A11" s="1"/>
      <c r="B11" s="1"/>
      <c r="C11" s="4"/>
      <c r="D11" s="1"/>
      <c r="E11" s="1"/>
      <c r="F11" s="1"/>
      <c r="G11" s="1"/>
      <c r="H11" s="1"/>
      <c r="I11" s="1"/>
      <c r="J11" s="1"/>
    </row>
    <row r="12" spans="1:10" ht="12">
      <c r="A12" s="1"/>
      <c r="B12" s="1"/>
      <c r="C12" s="4"/>
      <c r="D12" s="1"/>
      <c r="E12" s="1"/>
      <c r="F12" s="1"/>
      <c r="G12" s="1"/>
      <c r="H12" s="1"/>
      <c r="I12" s="1"/>
      <c r="J12" s="1"/>
    </row>
    <row r="13" spans="1:10" ht="12">
      <c r="A13" s="1"/>
      <c r="B13" s="1"/>
      <c r="C13" s="4"/>
      <c r="D13" s="1"/>
      <c r="E13" s="1"/>
      <c r="F13" s="1"/>
      <c r="G13" s="1"/>
      <c r="H13" s="1"/>
      <c r="I13" s="1"/>
      <c r="J13" s="1"/>
    </row>
    <row r="14" spans="1:10" ht="12">
      <c r="A14" s="1"/>
      <c r="B14" s="1"/>
      <c r="C14" s="4"/>
      <c r="D14" s="1"/>
      <c r="E14" s="1"/>
      <c r="F14" s="1"/>
      <c r="G14" s="1"/>
      <c r="H14" s="1"/>
      <c r="I14" s="1"/>
      <c r="J14" s="1"/>
    </row>
    <row r="15" spans="1:10" ht="12">
      <c r="A15" s="1"/>
      <c r="B15" s="1"/>
      <c r="C15" s="4"/>
      <c r="D15" s="1"/>
      <c r="E15" s="1"/>
      <c r="F15" s="1"/>
      <c r="G15" s="1"/>
      <c r="H15" s="1"/>
      <c r="I15" s="1"/>
      <c r="J15" s="1"/>
    </row>
    <row r="16" spans="1:10" ht="12">
      <c r="A16" s="1"/>
      <c r="B16" s="1"/>
      <c r="C16" s="4"/>
      <c r="D16" s="1"/>
      <c r="E16" s="1"/>
      <c r="F16" s="1"/>
      <c r="G16" s="1"/>
      <c r="H16" s="1"/>
      <c r="I16" s="1"/>
      <c r="J16" s="1"/>
    </row>
    <row r="17" spans="1:10" ht="12">
      <c r="A17" s="1"/>
      <c r="B17" s="1"/>
      <c r="C17" s="4"/>
      <c r="D17" s="1"/>
      <c r="E17" s="1"/>
      <c r="F17" s="1"/>
      <c r="G17" s="1"/>
      <c r="H17" s="1"/>
      <c r="I17" s="1"/>
      <c r="J17" s="1"/>
    </row>
    <row r="18" spans="1:10" ht="12">
      <c r="A18" s="1"/>
      <c r="B18" s="1"/>
      <c r="C18" s="4"/>
      <c r="D18" s="1"/>
      <c r="E18" s="1"/>
      <c r="F18" s="1"/>
      <c r="G18" s="1"/>
      <c r="H18" s="1"/>
      <c r="I18" s="1"/>
      <c r="J18" s="1"/>
    </row>
    <row r="19" spans="1:10" ht="12">
      <c r="A19" s="1"/>
      <c r="B19" s="1"/>
      <c r="C19" s="4"/>
      <c r="D19" s="1"/>
      <c r="E19" s="1"/>
      <c r="F19" s="1"/>
      <c r="G19" s="1"/>
      <c r="H19" s="1"/>
      <c r="I19" s="1"/>
      <c r="J19" s="1"/>
    </row>
    <row r="20" spans="1:10" ht="12">
      <c r="A20" s="1"/>
      <c r="B20" s="1"/>
      <c r="C20" s="4"/>
      <c r="D20" s="1"/>
      <c r="E20" s="1"/>
      <c r="F20" s="1"/>
      <c r="G20" s="1"/>
      <c r="H20" s="1"/>
      <c r="I20" s="1"/>
      <c r="J20" s="1"/>
    </row>
    <row r="21" spans="1:10" ht="12">
      <c r="A21" s="1"/>
      <c r="B21" s="1"/>
      <c r="C21" s="4"/>
      <c r="D21" s="1"/>
      <c r="E21" s="1"/>
      <c r="F21" s="1"/>
      <c r="G21" s="1"/>
      <c r="H21" s="1"/>
      <c r="I21" s="1"/>
      <c r="J21" s="1"/>
    </row>
    <row r="22" spans="1:10" ht="12">
      <c r="A22" s="1"/>
      <c r="B22" s="1"/>
      <c r="C22" s="4"/>
      <c r="D22" s="1"/>
      <c r="E22" s="1"/>
      <c r="F22" s="1"/>
      <c r="G22" s="1"/>
      <c r="H22" s="1"/>
      <c r="I22" s="1"/>
      <c r="J22" s="1"/>
    </row>
  </sheetData>
  <printOptions/>
  <pageMargins left="0.75" right="0.75" top="1" bottom="1" header="0.5" footer="0.5"/>
  <pageSetup fitToHeight="1" fitToWidth="1" horizontalDpi="600" verticalDpi="600" orientation="landscape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workbookViewId="0" topLeftCell="A1">
      <selection activeCell="J19" sqref="J19"/>
    </sheetView>
  </sheetViews>
  <sheetFormatPr defaultColWidth="8.8515625" defaultRowHeight="12.75"/>
  <cols>
    <col min="1" max="1" width="2.7109375" style="0" customWidth="1"/>
    <col min="2" max="2" width="7.421875" style="0" customWidth="1"/>
    <col min="3" max="3" width="22.7109375" style="0" customWidth="1"/>
    <col min="4" max="4" width="7.8515625" style="0" customWidth="1"/>
    <col min="5" max="5" width="11.421875" style="0" bestFit="1" customWidth="1"/>
    <col min="6" max="6" width="8.140625" style="0" customWidth="1"/>
    <col min="7" max="7" width="8.8515625" style="0" customWidth="1"/>
    <col min="8" max="8" width="8.421875" style="0" customWidth="1"/>
  </cols>
  <sheetData>
    <row r="2" ht="12">
      <c r="B2" t="s">
        <v>164</v>
      </c>
    </row>
    <row r="3" spans="2:10" ht="36.75">
      <c r="B3" s="2" t="s">
        <v>128</v>
      </c>
      <c r="C3" s="2" t="s">
        <v>132</v>
      </c>
      <c r="D3" s="2" t="s">
        <v>9</v>
      </c>
      <c r="E3" s="2" t="s">
        <v>165</v>
      </c>
      <c r="F3" s="32" t="s">
        <v>8</v>
      </c>
      <c r="H3" s="78" t="s">
        <v>59</v>
      </c>
      <c r="J3" s="78" t="s">
        <v>166</v>
      </c>
    </row>
    <row r="4" spans="2:10" ht="12">
      <c r="B4" s="1"/>
      <c r="C4" s="1" t="s">
        <v>37</v>
      </c>
      <c r="D4" s="1"/>
      <c r="E4">
        <f>8*5*F4</f>
        <v>40</v>
      </c>
      <c r="F4" s="31">
        <v>1</v>
      </c>
      <c r="G4" s="64"/>
      <c r="H4">
        <f aca="true" t="shared" si="0" ref="H4:H19">E4*0.7</f>
        <v>28</v>
      </c>
      <c r="J4" s="42" t="e">
        <f>H4*(1-$H$21)</f>
        <v>#VALUE!</v>
      </c>
    </row>
    <row r="5" spans="2:10" ht="12">
      <c r="B5" s="1"/>
      <c r="C5" s="1" t="s">
        <v>35</v>
      </c>
      <c r="D5" s="1"/>
      <c r="E5">
        <f>8*9*F5</f>
        <v>57.6</v>
      </c>
      <c r="F5" s="31">
        <v>0.8</v>
      </c>
      <c r="H5">
        <f t="shared" si="0"/>
        <v>40.32</v>
      </c>
      <c r="J5" s="42" t="e">
        <f aca="true" t="shared" si="1" ref="J5:J19">H5*(1-$H$21)</f>
        <v>#VALUE!</v>
      </c>
    </row>
    <row r="6" spans="2:10" ht="12">
      <c r="B6" s="1"/>
      <c r="C6" s="1" t="s">
        <v>38</v>
      </c>
      <c r="D6" s="1"/>
      <c r="E6">
        <f aca="true" t="shared" si="2" ref="E6:E18">8*10*F6</f>
        <v>0</v>
      </c>
      <c r="F6" s="31">
        <v>0</v>
      </c>
      <c r="H6">
        <f t="shared" si="0"/>
        <v>0</v>
      </c>
      <c r="J6" s="42" t="e">
        <f t="shared" si="1"/>
        <v>#VALUE!</v>
      </c>
    </row>
    <row r="7" spans="2:10" ht="12">
      <c r="B7" s="1"/>
      <c r="C7" s="1" t="s">
        <v>65</v>
      </c>
      <c r="D7" s="1"/>
      <c r="E7">
        <f t="shared" si="2"/>
        <v>28</v>
      </c>
      <c r="F7" s="31">
        <v>0.35</v>
      </c>
      <c r="H7">
        <f t="shared" si="0"/>
        <v>19.599999999999998</v>
      </c>
      <c r="J7" s="42" t="e">
        <f t="shared" si="1"/>
        <v>#VALUE!</v>
      </c>
    </row>
    <row r="8" spans="2:10" ht="12">
      <c r="B8" s="1"/>
      <c r="C8" s="1" t="s">
        <v>63</v>
      </c>
      <c r="D8" s="1"/>
      <c r="E8">
        <f t="shared" si="2"/>
        <v>20</v>
      </c>
      <c r="F8" s="31">
        <v>0.25</v>
      </c>
      <c r="H8">
        <f t="shared" si="0"/>
        <v>14</v>
      </c>
      <c r="J8" s="42">
        <f>H8</f>
        <v>14</v>
      </c>
    </row>
    <row r="9" spans="2:10" ht="12">
      <c r="B9" s="1"/>
      <c r="C9" s="1" t="s">
        <v>40</v>
      </c>
      <c r="D9" s="1"/>
      <c r="E9">
        <f>8*10*F9</f>
        <v>80</v>
      </c>
      <c r="F9" s="31">
        <v>1</v>
      </c>
      <c r="G9" t="s">
        <v>48</v>
      </c>
      <c r="H9">
        <f t="shared" si="0"/>
        <v>56</v>
      </c>
      <c r="J9" s="42" t="e">
        <f t="shared" si="1"/>
        <v>#VALUE!</v>
      </c>
    </row>
    <row r="10" spans="2:10" ht="12">
      <c r="B10" s="1"/>
      <c r="C10" s="1" t="s">
        <v>56</v>
      </c>
      <c r="D10" s="1"/>
      <c r="E10">
        <f>8*10*F10</f>
        <v>40</v>
      </c>
      <c r="F10" s="31">
        <v>0.5</v>
      </c>
      <c r="G10" t="s">
        <v>48</v>
      </c>
      <c r="H10">
        <f t="shared" si="0"/>
        <v>28</v>
      </c>
      <c r="J10" s="42" t="e">
        <f t="shared" si="1"/>
        <v>#VALUE!</v>
      </c>
    </row>
    <row r="11" spans="2:10" ht="12">
      <c r="B11" s="1"/>
      <c r="C11" s="1" t="s">
        <v>41</v>
      </c>
      <c r="D11" s="1"/>
      <c r="E11">
        <f t="shared" si="2"/>
        <v>0</v>
      </c>
      <c r="F11" s="31">
        <v>0</v>
      </c>
      <c r="G11" t="s">
        <v>48</v>
      </c>
      <c r="H11">
        <f t="shared" si="0"/>
        <v>0</v>
      </c>
      <c r="J11" s="42" t="e">
        <f t="shared" si="1"/>
        <v>#VALUE!</v>
      </c>
    </row>
    <row r="12" spans="2:10" ht="12">
      <c r="B12" s="1"/>
      <c r="C12" s="1" t="s">
        <v>43</v>
      </c>
      <c r="D12" s="1"/>
      <c r="E12">
        <f t="shared" si="2"/>
        <v>80</v>
      </c>
      <c r="F12" s="31">
        <v>1</v>
      </c>
      <c r="H12">
        <f t="shared" si="0"/>
        <v>56</v>
      </c>
      <c r="J12" s="42" t="e">
        <f t="shared" si="1"/>
        <v>#VALUE!</v>
      </c>
    </row>
    <row r="13" spans="2:10" ht="12">
      <c r="B13" s="1"/>
      <c r="C13" s="1" t="s">
        <v>106</v>
      </c>
      <c r="D13" s="1"/>
      <c r="E13">
        <f>8*7*F13</f>
        <v>56</v>
      </c>
      <c r="F13" s="31">
        <v>1</v>
      </c>
      <c r="H13">
        <f t="shared" si="0"/>
        <v>39.199999999999996</v>
      </c>
      <c r="J13" s="42" t="e">
        <f t="shared" si="1"/>
        <v>#VALUE!</v>
      </c>
    </row>
    <row r="14" spans="2:10" ht="12">
      <c r="B14" s="1"/>
      <c r="C14" s="80" t="s">
        <v>36</v>
      </c>
      <c r="D14" s="1"/>
      <c r="E14">
        <f t="shared" si="2"/>
        <v>80</v>
      </c>
      <c r="F14" s="31">
        <v>1</v>
      </c>
      <c r="H14">
        <f t="shared" si="0"/>
        <v>56</v>
      </c>
      <c r="J14" s="42" t="e">
        <f t="shared" si="1"/>
        <v>#VALUE!</v>
      </c>
    </row>
    <row r="15" spans="2:11" ht="12">
      <c r="B15" s="1"/>
      <c r="C15" s="1" t="s">
        <v>67</v>
      </c>
      <c r="D15" s="1"/>
      <c r="E15">
        <f t="shared" si="2"/>
        <v>80</v>
      </c>
      <c r="F15" s="31">
        <v>1</v>
      </c>
      <c r="H15">
        <f t="shared" si="0"/>
        <v>56</v>
      </c>
      <c r="J15" s="42" t="e">
        <f t="shared" si="1"/>
        <v>#VALUE!</v>
      </c>
      <c r="K15" s="42"/>
    </row>
    <row r="16" spans="2:11" ht="12">
      <c r="B16" s="1"/>
      <c r="C16" s="1" t="s">
        <v>69</v>
      </c>
      <c r="D16" s="1"/>
      <c r="E16">
        <f t="shared" si="2"/>
        <v>80</v>
      </c>
      <c r="F16" s="31">
        <v>1</v>
      </c>
      <c r="H16">
        <f>E16*0.7</f>
        <v>56</v>
      </c>
      <c r="J16" s="42" t="e">
        <f t="shared" si="1"/>
        <v>#VALUE!</v>
      </c>
      <c r="K16" s="42"/>
    </row>
    <row r="17" spans="2:10" ht="12">
      <c r="B17" s="1"/>
      <c r="C17" s="79" t="s">
        <v>62</v>
      </c>
      <c r="D17" s="1"/>
      <c r="E17">
        <f t="shared" si="2"/>
        <v>29.6</v>
      </c>
      <c r="F17" s="31">
        <v>0.37</v>
      </c>
      <c r="H17">
        <f t="shared" si="0"/>
        <v>20.72</v>
      </c>
      <c r="J17" s="42" t="e">
        <f t="shared" si="1"/>
        <v>#VALUE!</v>
      </c>
    </row>
    <row r="18" spans="2:10" ht="12">
      <c r="B18" s="1"/>
      <c r="C18" s="1" t="s">
        <v>61</v>
      </c>
      <c r="D18" s="1"/>
      <c r="E18">
        <f t="shared" si="2"/>
        <v>4</v>
      </c>
      <c r="F18" s="31">
        <v>0.05</v>
      </c>
      <c r="H18">
        <f t="shared" si="0"/>
        <v>2.8</v>
      </c>
      <c r="J18" s="42" t="e">
        <f t="shared" si="1"/>
        <v>#VALUE!</v>
      </c>
    </row>
    <row r="19" spans="2:10" ht="12">
      <c r="B19" s="1"/>
      <c r="C19" s="1" t="s">
        <v>64</v>
      </c>
      <c r="D19" s="1"/>
      <c r="E19">
        <f>8*10*F19</f>
        <v>80</v>
      </c>
      <c r="F19" s="31">
        <v>1</v>
      </c>
      <c r="H19">
        <f t="shared" si="0"/>
        <v>56</v>
      </c>
      <c r="J19" s="42" t="e">
        <f t="shared" si="1"/>
        <v>#VALUE!</v>
      </c>
    </row>
    <row r="20" spans="2:6" ht="12">
      <c r="B20" s="1"/>
      <c r="C20" s="1"/>
      <c r="D20" s="1"/>
      <c r="F20" s="31"/>
    </row>
    <row r="21" spans="2:9" ht="12">
      <c r="B21" s="1"/>
      <c r="C21" s="1"/>
      <c r="D21" s="1"/>
      <c r="E21" s="6">
        <f>SUM(E4:E20)</f>
        <v>755.2</v>
      </c>
      <c r="F21" s="31"/>
      <c r="G21" t="s">
        <v>42</v>
      </c>
      <c r="H21" s="77" t="e">
        <f>'Pivot By Performer'!F23</f>
        <v>#VALUE!</v>
      </c>
      <c r="I21" t="s">
        <v>39</v>
      </c>
    </row>
    <row r="22" spans="2:6" ht="12">
      <c r="B22" s="1"/>
      <c r="C22" s="1"/>
      <c r="D22" s="1"/>
      <c r="F22" s="31"/>
    </row>
    <row r="23" spans="2:9" ht="12">
      <c r="B23" s="1"/>
      <c r="C23" s="1"/>
      <c r="D23" s="1"/>
      <c r="F23" s="31"/>
      <c r="G23">
        <f>E21*0.7</f>
        <v>528.64</v>
      </c>
      <c r="H23" s="42"/>
      <c r="I23" t="s">
        <v>57</v>
      </c>
    </row>
    <row r="24" spans="2:9" ht="12">
      <c r="B24" s="1"/>
      <c r="C24" s="1"/>
      <c r="D24" s="1"/>
      <c r="E24">
        <f>E23*0.7</f>
        <v>0</v>
      </c>
      <c r="F24" s="31"/>
      <c r="I24" t="s">
        <v>60</v>
      </c>
    </row>
    <row r="25" spans="2:6" ht="12">
      <c r="B25" s="1"/>
      <c r="C25" s="1"/>
      <c r="D25" s="1"/>
      <c r="F25" s="31"/>
    </row>
    <row r="26" spans="2:6" ht="12">
      <c r="B26" s="1"/>
      <c r="C26" s="1"/>
      <c r="D26" s="1"/>
      <c r="F26" s="31"/>
    </row>
    <row r="27" spans="2:6" ht="12">
      <c r="B27" s="1"/>
      <c r="C27" s="1"/>
      <c r="D27" s="1"/>
      <c r="E27" s="6"/>
      <c r="F27" s="31"/>
    </row>
    <row r="28" spans="2:6" ht="12">
      <c r="B28" s="1"/>
      <c r="C28" s="1"/>
      <c r="D28" s="1"/>
      <c r="F28" s="31"/>
    </row>
    <row r="29" spans="2:4" ht="12">
      <c r="B29" s="1"/>
      <c r="C29" s="1"/>
      <c r="D29" s="1"/>
    </row>
    <row r="30" spans="2:4" ht="12">
      <c r="B30" s="1"/>
      <c r="C30" s="1"/>
      <c r="D30" s="1"/>
    </row>
  </sheetData>
  <printOptions/>
  <pageMargins left="0.75" right="0.75" top="1" bottom="1" header="0.5" footer="0.5"/>
  <pageSetup horizontalDpi="1200" verticalDpi="1200" orientation="landscape"/>
  <headerFooter alignWithMargins="0">
    <oddFooter>&amp;L&amp;F  &amp;A 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D1">
      <selection activeCell="M2" sqref="M2"/>
    </sheetView>
  </sheetViews>
  <sheetFormatPr defaultColWidth="9.140625" defaultRowHeight="12.75"/>
  <cols>
    <col min="1" max="1" width="6.421875" style="63" bestFit="1" customWidth="1"/>
    <col min="2" max="2" width="8.140625" style="54" hidden="1" customWidth="1"/>
    <col min="3" max="3" width="36.421875" style="54" bestFit="1" customWidth="1"/>
    <col min="4" max="4" width="9.140625" style="54" customWidth="1"/>
    <col min="5" max="5" width="14.00390625" style="54" customWidth="1"/>
    <col min="6" max="6" width="25.421875" style="54" customWidth="1"/>
    <col min="7" max="7" width="8.28125" style="63" bestFit="1" customWidth="1"/>
    <col min="8" max="8" width="8.00390625" style="54" bestFit="1" customWidth="1"/>
    <col min="9" max="9" width="6.421875" style="54" customWidth="1"/>
    <col min="10" max="10" width="12.140625" style="54" bestFit="1" customWidth="1"/>
    <col min="11" max="11" width="12.140625" style="71" customWidth="1"/>
    <col min="12" max="12" width="10.421875" style="54" bestFit="1" customWidth="1"/>
    <col min="13" max="13" width="13.7109375" style="54" customWidth="1"/>
    <col min="14" max="16384" width="9.140625" style="54" customWidth="1"/>
  </cols>
  <sheetData>
    <row r="1" spans="1:13" ht="30">
      <c r="A1" s="53" t="s">
        <v>120</v>
      </c>
      <c r="B1" s="52" t="s">
        <v>136</v>
      </c>
      <c r="C1" s="52" t="s">
        <v>134</v>
      </c>
      <c r="D1" s="52" t="s">
        <v>133</v>
      </c>
      <c r="E1" s="52" t="s">
        <v>135</v>
      </c>
      <c r="F1" s="52" t="s">
        <v>129</v>
      </c>
      <c r="G1" s="53" t="s">
        <v>15</v>
      </c>
      <c r="H1" s="52" t="s">
        <v>130</v>
      </c>
      <c r="I1" s="52" t="s">
        <v>46</v>
      </c>
      <c r="J1" s="52" t="s">
        <v>131</v>
      </c>
      <c r="K1" s="52" t="s">
        <v>44</v>
      </c>
      <c r="L1" s="52" t="s">
        <v>124</v>
      </c>
      <c r="M1" s="52" t="s">
        <v>53</v>
      </c>
    </row>
    <row r="2" spans="1:13" ht="31.5" customHeight="1">
      <c r="A2" s="73">
        <v>352</v>
      </c>
      <c r="B2" s="69"/>
      <c r="C2" s="69" t="s">
        <v>194</v>
      </c>
      <c r="D2" s="69"/>
      <c r="E2" s="69" t="s">
        <v>56</v>
      </c>
      <c r="F2" s="69" t="s">
        <v>167</v>
      </c>
      <c r="G2" s="73">
        <v>352.1</v>
      </c>
      <c r="H2" s="74">
        <v>2</v>
      </c>
      <c r="I2" s="74">
        <v>2</v>
      </c>
      <c r="J2" s="74" t="s">
        <v>56</v>
      </c>
      <c r="K2" s="69" t="s">
        <v>45</v>
      </c>
      <c r="L2" s="69"/>
      <c r="M2" s="69"/>
    </row>
    <row r="3" spans="1:13" ht="29.25" customHeight="1">
      <c r="A3" s="73">
        <v>352</v>
      </c>
      <c r="B3" s="69"/>
      <c r="C3" s="69" t="s">
        <v>194</v>
      </c>
      <c r="D3" s="69"/>
      <c r="E3" s="69" t="s">
        <v>56</v>
      </c>
      <c r="F3" s="69" t="s">
        <v>195</v>
      </c>
      <c r="G3" s="73">
        <v>352.2</v>
      </c>
      <c r="H3" s="74">
        <v>2</v>
      </c>
      <c r="I3" s="74">
        <v>2</v>
      </c>
      <c r="J3" s="74" t="s">
        <v>56</v>
      </c>
      <c r="K3" s="69" t="s">
        <v>45</v>
      </c>
      <c r="L3" s="69"/>
      <c r="M3" s="69"/>
    </row>
    <row r="4" spans="1:13" ht="29.25" customHeight="1">
      <c r="A4" s="73">
        <v>352</v>
      </c>
      <c r="B4" s="69"/>
      <c r="C4" s="69" t="s">
        <v>194</v>
      </c>
      <c r="D4" s="69"/>
      <c r="E4" s="69" t="s">
        <v>56</v>
      </c>
      <c r="F4" s="69" t="s">
        <v>168</v>
      </c>
      <c r="G4" s="73">
        <v>352.3</v>
      </c>
      <c r="H4" s="74">
        <v>2</v>
      </c>
      <c r="I4" s="74">
        <v>2</v>
      </c>
      <c r="J4" s="74" t="s">
        <v>56</v>
      </c>
      <c r="K4" s="69" t="s">
        <v>45</v>
      </c>
      <c r="L4" s="69"/>
      <c r="M4" s="69"/>
    </row>
    <row r="5" spans="1:13" ht="29.25" customHeight="1">
      <c r="A5" s="73">
        <v>352</v>
      </c>
      <c r="B5" s="69"/>
      <c r="C5" s="69" t="s">
        <v>194</v>
      </c>
      <c r="D5" s="69"/>
      <c r="E5" s="69" t="s">
        <v>56</v>
      </c>
      <c r="F5" s="69" t="s">
        <v>196</v>
      </c>
      <c r="G5" s="73">
        <v>352.4</v>
      </c>
      <c r="H5" s="74">
        <v>2</v>
      </c>
      <c r="I5" s="74">
        <v>2</v>
      </c>
      <c r="J5" s="74" t="s">
        <v>56</v>
      </c>
      <c r="K5" s="69" t="s">
        <v>45</v>
      </c>
      <c r="L5" s="69"/>
      <c r="M5" s="69"/>
    </row>
    <row r="6" spans="1:13" ht="29.25" customHeight="1">
      <c r="A6" s="73">
        <v>352</v>
      </c>
      <c r="B6" s="69"/>
      <c r="C6" s="69" t="s">
        <v>194</v>
      </c>
      <c r="D6" s="69"/>
      <c r="E6" s="69" t="s">
        <v>56</v>
      </c>
      <c r="F6" s="69" t="s">
        <v>197</v>
      </c>
      <c r="G6" s="73">
        <v>352.5</v>
      </c>
      <c r="H6" s="74">
        <v>4</v>
      </c>
      <c r="I6" s="74">
        <v>4</v>
      </c>
      <c r="J6" s="74" t="s">
        <v>56</v>
      </c>
      <c r="K6" s="69" t="s">
        <v>45</v>
      </c>
      <c r="L6" s="69"/>
      <c r="M6" s="69"/>
    </row>
    <row r="7" spans="1:13" ht="29.25" customHeight="1">
      <c r="A7" s="73">
        <v>352</v>
      </c>
      <c r="B7" s="69"/>
      <c r="C7" s="69" t="s">
        <v>194</v>
      </c>
      <c r="D7" s="69"/>
      <c r="E7" s="69" t="s">
        <v>56</v>
      </c>
      <c r="F7" s="69" t="s">
        <v>198</v>
      </c>
      <c r="G7" s="73">
        <v>352.6</v>
      </c>
      <c r="H7" s="74">
        <v>4</v>
      </c>
      <c r="I7" s="74">
        <v>4</v>
      </c>
      <c r="J7" s="74" t="s">
        <v>56</v>
      </c>
      <c r="K7" s="69" t="s">
        <v>45</v>
      </c>
      <c r="L7" s="69"/>
      <c r="M7" s="69"/>
    </row>
    <row r="8" spans="1:13" ht="29.25" customHeight="1">
      <c r="A8" s="73">
        <v>352</v>
      </c>
      <c r="B8" s="69"/>
      <c r="C8" s="69" t="s">
        <v>194</v>
      </c>
      <c r="D8" s="69"/>
      <c r="E8" s="69" t="s">
        <v>56</v>
      </c>
      <c r="F8" s="69" t="s">
        <v>199</v>
      </c>
      <c r="G8" s="73">
        <v>352.7</v>
      </c>
      <c r="H8" s="74">
        <v>2</v>
      </c>
      <c r="I8" s="74">
        <v>2</v>
      </c>
      <c r="J8" s="74" t="s">
        <v>56</v>
      </c>
      <c r="K8" s="69" t="s">
        <v>45</v>
      </c>
      <c r="L8" s="69"/>
      <c r="M8" s="69"/>
    </row>
    <row r="9" spans="1:13" ht="29.25" customHeight="1">
      <c r="A9" s="73">
        <v>352</v>
      </c>
      <c r="B9" s="69"/>
      <c r="C9" s="69" t="s">
        <v>194</v>
      </c>
      <c r="D9" s="69"/>
      <c r="E9" s="69" t="s">
        <v>56</v>
      </c>
      <c r="F9" s="69" t="s">
        <v>200</v>
      </c>
      <c r="G9" s="73">
        <v>352.8</v>
      </c>
      <c r="H9" s="74">
        <v>4</v>
      </c>
      <c r="I9" s="74">
        <v>4</v>
      </c>
      <c r="J9" s="74" t="s">
        <v>56</v>
      </c>
      <c r="K9" s="69" t="s">
        <v>45</v>
      </c>
      <c r="L9" s="69"/>
      <c r="M9" s="69"/>
    </row>
    <row r="10" spans="1:13" ht="29.25" customHeight="1">
      <c r="A10" s="73">
        <v>352</v>
      </c>
      <c r="B10" s="69"/>
      <c r="C10" s="69" t="s">
        <v>194</v>
      </c>
      <c r="D10" s="69"/>
      <c r="E10" s="69" t="s">
        <v>56</v>
      </c>
      <c r="F10" s="69" t="s">
        <v>105</v>
      </c>
      <c r="G10" s="73">
        <v>352.9</v>
      </c>
      <c r="H10" s="74">
        <v>8</v>
      </c>
      <c r="I10" s="74">
        <v>8</v>
      </c>
      <c r="J10" s="74" t="s">
        <v>106</v>
      </c>
      <c r="K10" s="69" t="s">
        <v>45</v>
      </c>
      <c r="L10" s="69"/>
      <c r="M10" s="69"/>
    </row>
    <row r="11" spans="1:13" ht="29.25" customHeight="1">
      <c r="A11" s="73">
        <v>352</v>
      </c>
      <c r="B11" s="69"/>
      <c r="C11" s="69" t="s">
        <v>194</v>
      </c>
      <c r="D11" s="69"/>
      <c r="E11" s="69" t="s">
        <v>56</v>
      </c>
      <c r="F11" s="69" t="s">
        <v>107</v>
      </c>
      <c r="G11" s="81">
        <v>352.1</v>
      </c>
      <c r="H11" s="74">
        <v>8</v>
      </c>
      <c r="I11" s="74">
        <v>8</v>
      </c>
      <c r="J11" s="74" t="s">
        <v>106</v>
      </c>
      <c r="K11" s="69" t="s">
        <v>45</v>
      </c>
      <c r="L11" s="69"/>
      <c r="M11" s="69"/>
    </row>
    <row r="12" spans="1:13" ht="29.25" customHeight="1">
      <c r="A12" s="73">
        <v>352</v>
      </c>
      <c r="B12" s="69"/>
      <c r="C12" s="69" t="s">
        <v>194</v>
      </c>
      <c r="D12" s="69"/>
      <c r="E12" s="69" t="s">
        <v>56</v>
      </c>
      <c r="F12" s="69" t="s">
        <v>108</v>
      </c>
      <c r="G12" s="81">
        <v>353.11</v>
      </c>
      <c r="H12" s="74">
        <v>8</v>
      </c>
      <c r="I12" s="74">
        <v>8</v>
      </c>
      <c r="J12" s="74" t="s">
        <v>106</v>
      </c>
      <c r="K12" s="69" t="s">
        <v>45</v>
      </c>
      <c r="L12" s="69"/>
      <c r="M12" s="69"/>
    </row>
    <row r="13" spans="1:13" ht="29.25" customHeight="1">
      <c r="A13" s="73">
        <v>352</v>
      </c>
      <c r="B13" s="69"/>
      <c r="C13" s="69" t="s">
        <v>194</v>
      </c>
      <c r="D13" s="69"/>
      <c r="E13" s="69" t="s">
        <v>56</v>
      </c>
      <c r="F13" s="69" t="s">
        <v>109</v>
      </c>
      <c r="G13" s="81">
        <v>352.13</v>
      </c>
      <c r="H13" s="74">
        <v>2</v>
      </c>
      <c r="I13" s="74">
        <v>2</v>
      </c>
      <c r="J13" s="74" t="s">
        <v>110</v>
      </c>
      <c r="K13" s="69" t="s">
        <v>45</v>
      </c>
      <c r="L13" s="69"/>
      <c r="M13" s="69"/>
    </row>
    <row r="14" spans="1:13" s="71" customFormat="1" ht="27.75" customHeight="1">
      <c r="A14" s="73">
        <v>355</v>
      </c>
      <c r="B14" s="69"/>
      <c r="C14" s="55" t="s">
        <v>169</v>
      </c>
      <c r="D14" s="55"/>
      <c r="E14" s="55" t="s">
        <v>62</v>
      </c>
      <c r="F14" s="55" t="s">
        <v>170</v>
      </c>
      <c r="G14" s="56">
        <v>355.1</v>
      </c>
      <c r="H14" s="57">
        <v>8</v>
      </c>
      <c r="I14" s="57">
        <v>8</v>
      </c>
      <c r="J14" s="55" t="s">
        <v>62</v>
      </c>
      <c r="K14" s="69" t="s">
        <v>45</v>
      </c>
      <c r="L14" s="55"/>
      <c r="M14" s="55"/>
    </row>
    <row r="15" spans="1:13" s="71" customFormat="1" ht="48">
      <c r="A15" s="73">
        <v>355</v>
      </c>
      <c r="B15" s="69"/>
      <c r="C15" s="55" t="s">
        <v>169</v>
      </c>
      <c r="D15" s="55"/>
      <c r="E15" s="55" t="s">
        <v>62</v>
      </c>
      <c r="F15" s="55" t="s">
        <v>171</v>
      </c>
      <c r="G15" s="56">
        <v>355.2</v>
      </c>
      <c r="H15" s="57">
        <v>4</v>
      </c>
      <c r="I15" s="57">
        <v>4</v>
      </c>
      <c r="J15" s="55" t="s">
        <v>62</v>
      </c>
      <c r="K15" s="69" t="s">
        <v>45</v>
      </c>
      <c r="L15" s="55"/>
      <c r="M15" s="55"/>
    </row>
    <row r="16" spans="1:13" s="71" customFormat="1" ht="40.5" customHeight="1">
      <c r="A16" s="73">
        <v>356</v>
      </c>
      <c r="B16" s="69"/>
      <c r="C16" s="55" t="s">
        <v>70</v>
      </c>
      <c r="D16" s="55"/>
      <c r="E16" s="55" t="s">
        <v>63</v>
      </c>
      <c r="F16" s="55" t="s">
        <v>172</v>
      </c>
      <c r="G16" s="56">
        <v>356.1</v>
      </c>
      <c r="H16" s="57">
        <v>10</v>
      </c>
      <c r="I16" s="57">
        <v>10</v>
      </c>
      <c r="J16" s="55" t="s">
        <v>63</v>
      </c>
      <c r="K16" s="69" t="s">
        <v>45</v>
      </c>
      <c r="L16" s="55"/>
      <c r="M16" s="55"/>
    </row>
    <row r="17" spans="1:13" s="71" customFormat="1" ht="40.5" customHeight="1">
      <c r="A17" s="73">
        <v>356</v>
      </c>
      <c r="B17" s="69"/>
      <c r="C17" s="55" t="s">
        <v>70</v>
      </c>
      <c r="D17" s="55"/>
      <c r="E17" s="55" t="s">
        <v>63</v>
      </c>
      <c r="F17" s="55" t="s">
        <v>71</v>
      </c>
      <c r="G17" s="56">
        <v>356.2</v>
      </c>
      <c r="H17" s="57">
        <v>4</v>
      </c>
      <c r="I17" s="57">
        <v>4</v>
      </c>
      <c r="J17" s="55" t="s">
        <v>63</v>
      </c>
      <c r="K17" s="69" t="s">
        <v>45</v>
      </c>
      <c r="L17" s="55"/>
      <c r="M17" s="55"/>
    </row>
    <row r="18" spans="1:13" s="71" customFormat="1" ht="12">
      <c r="A18" s="73">
        <v>356</v>
      </c>
      <c r="B18" s="69"/>
      <c r="C18" s="55" t="s">
        <v>70</v>
      </c>
      <c r="D18" s="55"/>
      <c r="E18" s="55" t="s">
        <v>63</v>
      </c>
      <c r="F18" s="55" t="s">
        <v>104</v>
      </c>
      <c r="G18" s="56">
        <v>356.3</v>
      </c>
      <c r="H18" s="57">
        <v>2</v>
      </c>
      <c r="I18" s="57">
        <v>2</v>
      </c>
      <c r="J18" s="55" t="s">
        <v>61</v>
      </c>
      <c r="K18" s="69" t="s">
        <v>45</v>
      </c>
      <c r="L18" s="55"/>
      <c r="M18" s="55"/>
    </row>
    <row r="19" spans="1:13" s="71" customFormat="1" ht="12">
      <c r="A19" s="73">
        <v>357</v>
      </c>
      <c r="B19" s="69"/>
      <c r="C19" s="55" t="s">
        <v>72</v>
      </c>
      <c r="D19" s="55"/>
      <c r="E19" s="55" t="s">
        <v>66</v>
      </c>
      <c r="F19" s="55" t="s">
        <v>73</v>
      </c>
      <c r="G19" s="56">
        <v>357.1</v>
      </c>
      <c r="H19" s="57">
        <v>4</v>
      </c>
      <c r="I19" s="57">
        <v>4</v>
      </c>
      <c r="J19" s="55" t="s">
        <v>191</v>
      </c>
      <c r="K19" s="69" t="s">
        <v>45</v>
      </c>
      <c r="L19" s="55"/>
      <c r="M19" s="55"/>
    </row>
    <row r="20" spans="1:13" s="71" customFormat="1" ht="12">
      <c r="A20" s="73">
        <v>357</v>
      </c>
      <c r="B20" s="69"/>
      <c r="C20" s="55" t="s">
        <v>72</v>
      </c>
      <c r="D20" s="55"/>
      <c r="E20" s="55" t="s">
        <v>66</v>
      </c>
      <c r="F20" s="55" t="s">
        <v>74</v>
      </c>
      <c r="G20" s="56">
        <v>357.2</v>
      </c>
      <c r="H20" s="57">
        <v>8</v>
      </c>
      <c r="I20" s="57">
        <v>8</v>
      </c>
      <c r="J20" s="55" t="s">
        <v>66</v>
      </c>
      <c r="K20" s="69" t="s">
        <v>45</v>
      </c>
      <c r="L20" s="55"/>
      <c r="M20" s="55"/>
    </row>
    <row r="21" spans="1:13" s="71" customFormat="1" ht="28.5" customHeight="1">
      <c r="A21" s="73">
        <v>357</v>
      </c>
      <c r="B21" s="69"/>
      <c r="C21" s="55" t="s">
        <v>72</v>
      </c>
      <c r="D21" s="55"/>
      <c r="E21" s="55" t="s">
        <v>66</v>
      </c>
      <c r="F21" s="55" t="s">
        <v>75</v>
      </c>
      <c r="G21" s="56">
        <v>357.3</v>
      </c>
      <c r="H21" s="57">
        <v>8</v>
      </c>
      <c r="I21" s="57">
        <v>8</v>
      </c>
      <c r="J21" s="55" t="s">
        <v>36</v>
      </c>
      <c r="K21" s="69" t="s">
        <v>45</v>
      </c>
      <c r="L21" s="55"/>
      <c r="M21" s="55"/>
    </row>
    <row r="22" spans="1:13" s="71" customFormat="1" ht="45" customHeight="1">
      <c r="A22" s="73">
        <v>357</v>
      </c>
      <c r="B22" s="69"/>
      <c r="C22" s="55" t="s">
        <v>72</v>
      </c>
      <c r="D22" s="55"/>
      <c r="E22" s="55" t="s">
        <v>66</v>
      </c>
      <c r="F22" s="55" t="s">
        <v>76</v>
      </c>
      <c r="G22" s="56">
        <v>357.4</v>
      </c>
      <c r="H22" s="57">
        <v>36</v>
      </c>
      <c r="I22" s="57">
        <v>36</v>
      </c>
      <c r="J22" s="55" t="s">
        <v>36</v>
      </c>
      <c r="K22" s="69" t="s">
        <v>45</v>
      </c>
      <c r="L22" s="55"/>
      <c r="M22" s="55"/>
    </row>
    <row r="23" spans="1:13" s="71" customFormat="1" ht="29.25" customHeight="1">
      <c r="A23" s="73">
        <v>357</v>
      </c>
      <c r="B23" s="69"/>
      <c r="C23" s="55" t="s">
        <v>72</v>
      </c>
      <c r="D23" s="55"/>
      <c r="E23" s="55" t="s">
        <v>66</v>
      </c>
      <c r="F23" s="55" t="s">
        <v>77</v>
      </c>
      <c r="G23" s="56">
        <v>357.5</v>
      </c>
      <c r="H23" s="57">
        <v>4</v>
      </c>
      <c r="I23" s="57">
        <v>4</v>
      </c>
      <c r="J23" s="55" t="s">
        <v>78</v>
      </c>
      <c r="K23" s="69" t="s">
        <v>45</v>
      </c>
      <c r="L23" s="55"/>
      <c r="M23" s="55"/>
    </row>
    <row r="24" spans="1:13" s="71" customFormat="1" ht="29.25" customHeight="1">
      <c r="A24" s="73">
        <v>357</v>
      </c>
      <c r="B24" s="69"/>
      <c r="C24" s="55" t="s">
        <v>72</v>
      </c>
      <c r="D24" s="55"/>
      <c r="E24" s="55" t="s">
        <v>66</v>
      </c>
      <c r="F24" s="55" t="s">
        <v>173</v>
      </c>
      <c r="G24" s="56">
        <v>357.6</v>
      </c>
      <c r="H24" s="57">
        <v>6</v>
      </c>
      <c r="I24" s="57">
        <v>6</v>
      </c>
      <c r="J24" s="55" t="s">
        <v>37</v>
      </c>
      <c r="K24" s="69" t="s">
        <v>45</v>
      </c>
      <c r="L24" s="55"/>
      <c r="M24" s="55"/>
    </row>
    <row r="25" spans="1:13" s="71" customFormat="1" ht="29.25" customHeight="1">
      <c r="A25" s="73">
        <v>357</v>
      </c>
      <c r="B25" s="69"/>
      <c r="C25" s="55" t="s">
        <v>72</v>
      </c>
      <c r="D25" s="55"/>
      <c r="E25" s="55" t="s">
        <v>66</v>
      </c>
      <c r="F25" s="55" t="s">
        <v>174</v>
      </c>
      <c r="G25" s="56">
        <v>357.7</v>
      </c>
      <c r="H25" s="57">
        <v>6</v>
      </c>
      <c r="I25" s="57">
        <v>6</v>
      </c>
      <c r="J25" s="55" t="s">
        <v>37</v>
      </c>
      <c r="K25" s="69" t="s">
        <v>45</v>
      </c>
      <c r="L25" s="55"/>
      <c r="M25" s="55"/>
    </row>
    <row r="26" spans="1:13" s="71" customFormat="1" ht="12">
      <c r="A26" s="73">
        <v>358</v>
      </c>
      <c r="B26" s="69"/>
      <c r="C26" s="69" t="s">
        <v>79</v>
      </c>
      <c r="D26" s="69"/>
      <c r="E26" s="69" t="s">
        <v>66</v>
      </c>
      <c r="F26" s="69" t="s">
        <v>175</v>
      </c>
      <c r="G26" s="73">
        <v>358.1</v>
      </c>
      <c r="H26" s="74">
        <v>4</v>
      </c>
      <c r="I26" s="74">
        <v>4</v>
      </c>
      <c r="J26" s="74" t="s">
        <v>66</v>
      </c>
      <c r="K26" s="69" t="s">
        <v>45</v>
      </c>
      <c r="L26" s="69"/>
      <c r="M26" s="69"/>
    </row>
    <row r="27" spans="1:13" s="71" customFormat="1" ht="24">
      <c r="A27" s="73">
        <v>358</v>
      </c>
      <c r="B27" s="69"/>
      <c r="C27" s="69" t="s">
        <v>79</v>
      </c>
      <c r="D27" s="69"/>
      <c r="E27" s="69" t="s">
        <v>66</v>
      </c>
      <c r="F27" s="69" t="s">
        <v>176</v>
      </c>
      <c r="G27" s="73">
        <v>358.2</v>
      </c>
      <c r="H27" s="74">
        <v>4</v>
      </c>
      <c r="I27" s="74">
        <v>4</v>
      </c>
      <c r="J27" s="74" t="s">
        <v>62</v>
      </c>
      <c r="K27" s="69" t="s">
        <v>45</v>
      </c>
      <c r="L27" s="69"/>
      <c r="M27" s="69"/>
    </row>
    <row r="28" spans="1:13" s="71" customFormat="1" ht="12">
      <c r="A28" s="73">
        <v>358</v>
      </c>
      <c r="B28" s="69"/>
      <c r="C28" s="69" t="s">
        <v>79</v>
      </c>
      <c r="D28" s="69"/>
      <c r="E28" s="69" t="s">
        <v>66</v>
      </c>
      <c r="F28" s="69" t="s">
        <v>177</v>
      </c>
      <c r="G28" s="73">
        <v>358.3</v>
      </c>
      <c r="H28" s="74">
        <v>4</v>
      </c>
      <c r="I28" s="74">
        <v>4</v>
      </c>
      <c r="J28" s="74" t="s">
        <v>62</v>
      </c>
      <c r="K28" s="69" t="s">
        <v>45</v>
      </c>
      <c r="L28" s="69"/>
      <c r="M28" s="69"/>
    </row>
    <row r="29" spans="1:13" s="71" customFormat="1" ht="12">
      <c r="A29" s="73">
        <v>358</v>
      </c>
      <c r="B29" s="69"/>
      <c r="C29" s="69" t="s">
        <v>79</v>
      </c>
      <c r="D29" s="69"/>
      <c r="E29" s="69" t="s">
        <v>66</v>
      </c>
      <c r="F29" s="69" t="s">
        <v>178</v>
      </c>
      <c r="G29" s="73">
        <v>358.4</v>
      </c>
      <c r="H29" s="74">
        <v>2</v>
      </c>
      <c r="I29" s="74">
        <v>2</v>
      </c>
      <c r="J29" s="74" t="s">
        <v>62</v>
      </c>
      <c r="K29" s="69" t="s">
        <v>45</v>
      </c>
      <c r="L29" s="69"/>
      <c r="M29" s="69"/>
    </row>
    <row r="30" spans="1:13" s="71" customFormat="1" ht="12">
      <c r="A30" s="73">
        <v>358</v>
      </c>
      <c r="B30" s="69"/>
      <c r="C30" s="69" t="s">
        <v>79</v>
      </c>
      <c r="D30" s="69"/>
      <c r="E30" s="69" t="s">
        <v>66</v>
      </c>
      <c r="F30" s="69" t="s">
        <v>179</v>
      </c>
      <c r="G30" s="73">
        <v>358.5</v>
      </c>
      <c r="H30" s="74">
        <v>10</v>
      </c>
      <c r="I30" s="74">
        <v>10</v>
      </c>
      <c r="J30" s="74" t="s">
        <v>43</v>
      </c>
      <c r="K30" s="69" t="s">
        <v>45</v>
      </c>
      <c r="L30" s="69"/>
      <c r="M30" s="69"/>
    </row>
    <row r="31" spans="1:13" s="71" customFormat="1" ht="24">
      <c r="A31" s="73">
        <v>359</v>
      </c>
      <c r="B31" s="69"/>
      <c r="C31" s="69" t="s">
        <v>80</v>
      </c>
      <c r="D31" s="69"/>
      <c r="E31" s="69" t="s">
        <v>66</v>
      </c>
      <c r="F31" s="69" t="s">
        <v>81</v>
      </c>
      <c r="G31" s="73">
        <v>359.1</v>
      </c>
      <c r="H31" s="74">
        <v>1</v>
      </c>
      <c r="I31" s="74">
        <v>1</v>
      </c>
      <c r="J31" s="74" t="s">
        <v>64</v>
      </c>
      <c r="K31" s="69" t="s">
        <v>45</v>
      </c>
      <c r="L31" s="69"/>
      <c r="M31" s="69"/>
    </row>
    <row r="32" spans="1:13" s="71" customFormat="1" ht="12">
      <c r="A32" s="73">
        <v>359</v>
      </c>
      <c r="B32" s="69"/>
      <c r="C32" s="69" t="s">
        <v>80</v>
      </c>
      <c r="D32" s="69"/>
      <c r="E32" s="69" t="s">
        <v>66</v>
      </c>
      <c r="F32" s="69" t="s">
        <v>82</v>
      </c>
      <c r="G32" s="73">
        <v>359.2</v>
      </c>
      <c r="H32" s="74">
        <v>1</v>
      </c>
      <c r="I32" s="74">
        <v>1</v>
      </c>
      <c r="J32" s="74" t="s">
        <v>67</v>
      </c>
      <c r="K32" s="69" t="s">
        <v>45</v>
      </c>
      <c r="L32" s="69"/>
      <c r="M32" s="69"/>
    </row>
    <row r="33" spans="1:13" s="71" customFormat="1" ht="12">
      <c r="A33" s="73">
        <v>360</v>
      </c>
      <c r="B33" s="69"/>
      <c r="C33" s="69" t="s">
        <v>83</v>
      </c>
      <c r="D33" s="69"/>
      <c r="E33" s="69" t="s">
        <v>66</v>
      </c>
      <c r="F33" s="69" t="s">
        <v>84</v>
      </c>
      <c r="G33" s="73">
        <v>360.1</v>
      </c>
      <c r="H33" s="74">
        <v>8</v>
      </c>
      <c r="I33" s="74">
        <v>8</v>
      </c>
      <c r="J33" s="74" t="s">
        <v>66</v>
      </c>
      <c r="K33" s="69" t="s">
        <v>45</v>
      </c>
      <c r="L33" s="69"/>
      <c r="M33" s="69"/>
    </row>
    <row r="34" spans="1:13" s="71" customFormat="1" ht="12">
      <c r="A34" s="73">
        <v>360</v>
      </c>
      <c r="B34" s="69"/>
      <c r="C34" s="69" t="s">
        <v>83</v>
      </c>
      <c r="D34" s="69"/>
      <c r="E34" s="69" t="s">
        <v>66</v>
      </c>
      <c r="F34" s="69" t="s">
        <v>85</v>
      </c>
      <c r="G34" s="73">
        <v>360.2</v>
      </c>
      <c r="H34" s="74">
        <v>6</v>
      </c>
      <c r="I34" s="74">
        <v>6</v>
      </c>
      <c r="J34" s="74" t="s">
        <v>67</v>
      </c>
      <c r="K34" s="69" t="s">
        <v>45</v>
      </c>
      <c r="L34" s="69"/>
      <c r="M34" s="69"/>
    </row>
    <row r="35" spans="1:13" s="71" customFormat="1" ht="12">
      <c r="A35" s="73">
        <v>360</v>
      </c>
      <c r="B35" s="69"/>
      <c r="C35" s="69" t="s">
        <v>83</v>
      </c>
      <c r="D35" s="69"/>
      <c r="E35" s="69" t="s">
        <v>66</v>
      </c>
      <c r="F35" s="69" t="s">
        <v>86</v>
      </c>
      <c r="G35" s="73">
        <v>360.3</v>
      </c>
      <c r="H35" s="74">
        <v>16</v>
      </c>
      <c r="I35" s="74">
        <v>16</v>
      </c>
      <c r="J35" s="74" t="s">
        <v>87</v>
      </c>
      <c r="K35" s="69" t="s">
        <v>45</v>
      </c>
      <c r="L35" s="69"/>
      <c r="M35" s="69"/>
    </row>
    <row r="36" spans="1:13" s="71" customFormat="1" ht="12">
      <c r="A36" s="73">
        <v>360</v>
      </c>
      <c r="B36" s="69"/>
      <c r="C36" s="69" t="s">
        <v>83</v>
      </c>
      <c r="D36" s="69"/>
      <c r="E36" s="69" t="s">
        <v>66</v>
      </c>
      <c r="F36" s="69" t="s">
        <v>88</v>
      </c>
      <c r="G36" s="73">
        <v>360.4</v>
      </c>
      <c r="H36" s="74">
        <v>8</v>
      </c>
      <c r="I36" s="74">
        <v>8</v>
      </c>
      <c r="J36" s="74" t="s">
        <v>67</v>
      </c>
      <c r="K36" s="69" t="s">
        <v>45</v>
      </c>
      <c r="L36" s="69"/>
      <c r="M36" s="69"/>
    </row>
    <row r="37" spans="1:13" s="71" customFormat="1" ht="12">
      <c r="A37" s="73">
        <v>360</v>
      </c>
      <c r="B37" s="69"/>
      <c r="C37" s="69" t="s">
        <v>83</v>
      </c>
      <c r="D37" s="69"/>
      <c r="E37" s="69" t="s">
        <v>66</v>
      </c>
      <c r="F37" s="69" t="s">
        <v>180</v>
      </c>
      <c r="G37" s="73">
        <v>360.5</v>
      </c>
      <c r="H37" s="74">
        <v>6</v>
      </c>
      <c r="I37" s="74">
        <v>6</v>
      </c>
      <c r="J37" s="74" t="s">
        <v>67</v>
      </c>
      <c r="K37" s="69" t="s">
        <v>45</v>
      </c>
      <c r="L37" s="69"/>
      <c r="M37" s="69"/>
    </row>
    <row r="38" spans="1:13" s="71" customFormat="1" ht="12">
      <c r="A38" s="73">
        <v>360</v>
      </c>
      <c r="B38" s="69"/>
      <c r="C38" s="69" t="s">
        <v>83</v>
      </c>
      <c r="D38" s="69"/>
      <c r="E38" s="69" t="s">
        <v>66</v>
      </c>
      <c r="F38" s="69" t="s">
        <v>181</v>
      </c>
      <c r="G38" s="73">
        <v>360.6</v>
      </c>
      <c r="H38" s="74">
        <v>6</v>
      </c>
      <c r="I38" s="74">
        <v>6</v>
      </c>
      <c r="J38" s="74" t="s">
        <v>67</v>
      </c>
      <c r="K38" s="69" t="s">
        <v>45</v>
      </c>
      <c r="L38" s="69"/>
      <c r="M38" s="69"/>
    </row>
    <row r="39" spans="1:13" s="71" customFormat="1" ht="12">
      <c r="A39" s="73">
        <v>360</v>
      </c>
      <c r="B39" s="69"/>
      <c r="C39" s="69" t="s">
        <v>83</v>
      </c>
      <c r="D39" s="69"/>
      <c r="E39" s="69" t="s">
        <v>66</v>
      </c>
      <c r="F39" s="69" t="s">
        <v>182</v>
      </c>
      <c r="G39" s="73">
        <v>360.7</v>
      </c>
      <c r="H39" s="74">
        <v>8</v>
      </c>
      <c r="I39" s="74">
        <v>8</v>
      </c>
      <c r="J39" s="74" t="s">
        <v>67</v>
      </c>
      <c r="K39" s="69" t="s">
        <v>45</v>
      </c>
      <c r="L39" s="69"/>
      <c r="M39" s="69"/>
    </row>
    <row r="40" spans="1:13" s="71" customFormat="1" ht="12">
      <c r="A40" s="73">
        <v>360</v>
      </c>
      <c r="B40" s="69"/>
      <c r="C40" s="69" t="s">
        <v>83</v>
      </c>
      <c r="D40" s="69"/>
      <c r="E40" s="69" t="s">
        <v>66</v>
      </c>
      <c r="F40" s="69" t="s">
        <v>183</v>
      </c>
      <c r="G40" s="73">
        <v>360.8</v>
      </c>
      <c r="H40" s="74">
        <v>8</v>
      </c>
      <c r="I40" s="74">
        <v>8</v>
      </c>
      <c r="J40" s="74" t="s">
        <v>67</v>
      </c>
      <c r="K40" s="69" t="s">
        <v>45</v>
      </c>
      <c r="L40" s="69"/>
      <c r="M40" s="69"/>
    </row>
    <row r="41" spans="1:13" s="71" customFormat="1" ht="12">
      <c r="A41" s="73">
        <v>360</v>
      </c>
      <c r="B41" s="69"/>
      <c r="C41" s="69" t="s">
        <v>83</v>
      </c>
      <c r="D41" s="69"/>
      <c r="E41" s="69" t="s">
        <v>66</v>
      </c>
      <c r="F41" s="69" t="s">
        <v>184</v>
      </c>
      <c r="G41" s="73">
        <v>360.9</v>
      </c>
      <c r="H41" s="74">
        <v>6</v>
      </c>
      <c r="I41" s="74">
        <v>6</v>
      </c>
      <c r="J41" s="74" t="s">
        <v>67</v>
      </c>
      <c r="K41" s="69" t="s">
        <v>45</v>
      </c>
      <c r="L41" s="69"/>
      <c r="M41" s="69"/>
    </row>
    <row r="42" spans="1:13" s="71" customFormat="1" ht="12">
      <c r="A42" s="73">
        <v>360</v>
      </c>
      <c r="B42" s="69"/>
      <c r="C42" s="69" t="s">
        <v>83</v>
      </c>
      <c r="D42" s="69"/>
      <c r="E42" s="69" t="s">
        <v>66</v>
      </c>
      <c r="F42" s="69" t="s">
        <v>185</v>
      </c>
      <c r="G42" s="81">
        <v>360.1</v>
      </c>
      <c r="H42" s="74">
        <v>6</v>
      </c>
      <c r="I42" s="74">
        <v>6</v>
      </c>
      <c r="J42" s="74" t="s">
        <v>67</v>
      </c>
      <c r="K42" s="69" t="s">
        <v>45</v>
      </c>
      <c r="L42" s="69"/>
      <c r="M42" s="69"/>
    </row>
    <row r="43" spans="1:13" s="71" customFormat="1" ht="12">
      <c r="A43" s="73">
        <v>360</v>
      </c>
      <c r="B43" s="69"/>
      <c r="C43" s="69" t="s">
        <v>83</v>
      </c>
      <c r="D43" s="69"/>
      <c r="E43" s="69" t="s">
        <v>66</v>
      </c>
      <c r="F43" s="69" t="s">
        <v>89</v>
      </c>
      <c r="G43" s="81">
        <v>360.11</v>
      </c>
      <c r="H43" s="74">
        <v>4</v>
      </c>
      <c r="I43" s="74">
        <v>4</v>
      </c>
      <c r="J43" s="74" t="s">
        <v>87</v>
      </c>
      <c r="K43" s="69" t="s">
        <v>45</v>
      </c>
      <c r="L43" s="69"/>
      <c r="M43" s="69"/>
    </row>
    <row r="44" spans="1:13" s="71" customFormat="1" ht="24">
      <c r="A44" s="73">
        <v>360</v>
      </c>
      <c r="B44" s="69"/>
      <c r="C44" s="69" t="s">
        <v>83</v>
      </c>
      <c r="D44" s="69"/>
      <c r="E44" s="69" t="s">
        <v>66</v>
      </c>
      <c r="F44" s="69" t="s">
        <v>92</v>
      </c>
      <c r="G44" s="81">
        <v>360.12</v>
      </c>
      <c r="H44" s="74">
        <v>1</v>
      </c>
      <c r="I44" s="74">
        <v>1</v>
      </c>
      <c r="J44" s="74" t="s">
        <v>91</v>
      </c>
      <c r="K44" s="69" t="s">
        <v>45</v>
      </c>
      <c r="L44" s="69" t="s">
        <v>50</v>
      </c>
      <c r="M44" s="69"/>
    </row>
    <row r="45" spans="1:13" s="71" customFormat="1" ht="24">
      <c r="A45" s="73">
        <v>360</v>
      </c>
      <c r="B45" s="69"/>
      <c r="C45" s="69" t="s">
        <v>83</v>
      </c>
      <c r="D45" s="69"/>
      <c r="E45" s="69" t="s">
        <v>66</v>
      </c>
      <c r="F45" s="69" t="s">
        <v>93</v>
      </c>
      <c r="G45" s="81">
        <v>360.13</v>
      </c>
      <c r="H45" s="74">
        <v>1</v>
      </c>
      <c r="I45" s="74">
        <v>1</v>
      </c>
      <c r="J45" s="74" t="s">
        <v>91</v>
      </c>
      <c r="K45" s="69" t="s">
        <v>45</v>
      </c>
      <c r="L45" s="69" t="s">
        <v>50</v>
      </c>
      <c r="M45" s="69"/>
    </row>
    <row r="46" spans="1:13" s="71" customFormat="1" ht="24">
      <c r="A46" s="73">
        <v>360</v>
      </c>
      <c r="B46" s="69"/>
      <c r="C46" s="69" t="s">
        <v>83</v>
      </c>
      <c r="D46" s="69"/>
      <c r="E46" s="69" t="s">
        <v>66</v>
      </c>
      <c r="F46" s="69" t="s">
        <v>90</v>
      </c>
      <c r="G46" s="81">
        <v>360.14</v>
      </c>
      <c r="H46" s="74">
        <v>1</v>
      </c>
      <c r="I46" s="74">
        <v>1</v>
      </c>
      <c r="J46" s="74" t="s">
        <v>91</v>
      </c>
      <c r="K46" s="69" t="s">
        <v>45</v>
      </c>
      <c r="L46" s="69"/>
      <c r="M46" s="69"/>
    </row>
    <row r="47" spans="1:13" s="71" customFormat="1" ht="24">
      <c r="A47" s="73">
        <v>360</v>
      </c>
      <c r="B47" s="69"/>
      <c r="C47" s="69" t="s">
        <v>83</v>
      </c>
      <c r="D47" s="69"/>
      <c r="E47" s="69" t="s">
        <v>66</v>
      </c>
      <c r="F47" s="69" t="s">
        <v>186</v>
      </c>
      <c r="G47" s="81">
        <v>360.15</v>
      </c>
      <c r="H47" s="74">
        <v>1</v>
      </c>
      <c r="I47" s="74">
        <v>1</v>
      </c>
      <c r="J47" s="74" t="s">
        <v>94</v>
      </c>
      <c r="K47" s="69" t="s">
        <v>45</v>
      </c>
      <c r="L47" s="69"/>
      <c r="M47" s="69"/>
    </row>
    <row r="48" spans="1:13" s="71" customFormat="1" ht="12">
      <c r="A48" s="73">
        <v>360</v>
      </c>
      <c r="B48" s="69"/>
      <c r="C48" s="69" t="s">
        <v>83</v>
      </c>
      <c r="D48" s="69"/>
      <c r="E48" s="69" t="s">
        <v>66</v>
      </c>
      <c r="F48" s="69" t="s">
        <v>95</v>
      </c>
      <c r="G48" s="81">
        <v>360.16</v>
      </c>
      <c r="H48" s="74">
        <v>36</v>
      </c>
      <c r="I48" s="74">
        <v>36</v>
      </c>
      <c r="J48" s="74" t="s">
        <v>69</v>
      </c>
      <c r="K48" s="69" t="s">
        <v>45</v>
      </c>
      <c r="L48" s="69"/>
      <c r="M48" s="69"/>
    </row>
    <row r="49" spans="1:13" s="71" customFormat="1" ht="12">
      <c r="A49" s="73">
        <v>360</v>
      </c>
      <c r="B49" s="69"/>
      <c r="C49" s="69" t="s">
        <v>83</v>
      </c>
      <c r="D49" s="69"/>
      <c r="E49" s="69" t="s">
        <v>66</v>
      </c>
      <c r="F49" s="69" t="s">
        <v>96</v>
      </c>
      <c r="G49" s="81">
        <v>360.17</v>
      </c>
      <c r="H49" s="74">
        <v>1</v>
      </c>
      <c r="I49" s="74">
        <v>1</v>
      </c>
      <c r="J49" s="74" t="s">
        <v>97</v>
      </c>
      <c r="K49" s="69" t="s">
        <v>45</v>
      </c>
      <c r="L49" s="69"/>
      <c r="M49" s="69"/>
    </row>
    <row r="50" spans="1:13" s="71" customFormat="1" ht="12">
      <c r="A50" s="73">
        <v>360</v>
      </c>
      <c r="B50" s="69"/>
      <c r="C50" s="69" t="s">
        <v>83</v>
      </c>
      <c r="D50" s="69"/>
      <c r="E50" s="69" t="s">
        <v>66</v>
      </c>
      <c r="F50" s="69" t="s">
        <v>187</v>
      </c>
      <c r="G50" s="81">
        <v>360.18</v>
      </c>
      <c r="H50" s="74">
        <v>8</v>
      </c>
      <c r="I50" s="74">
        <v>8</v>
      </c>
      <c r="J50" s="74" t="s">
        <v>69</v>
      </c>
      <c r="K50" s="69" t="s">
        <v>45</v>
      </c>
      <c r="L50" s="69"/>
      <c r="M50" s="69"/>
    </row>
    <row r="51" spans="1:13" s="71" customFormat="1" ht="12">
      <c r="A51" s="73">
        <v>360</v>
      </c>
      <c r="B51" s="69"/>
      <c r="C51" s="69" t="s">
        <v>83</v>
      </c>
      <c r="D51" s="69"/>
      <c r="E51" s="69" t="s">
        <v>66</v>
      </c>
      <c r="F51" s="69" t="s">
        <v>98</v>
      </c>
      <c r="G51" s="81">
        <v>360.19</v>
      </c>
      <c r="H51" s="74">
        <v>8</v>
      </c>
      <c r="I51" s="74">
        <v>8</v>
      </c>
      <c r="J51" s="74" t="s">
        <v>69</v>
      </c>
      <c r="K51" s="69" t="s">
        <v>45</v>
      </c>
      <c r="L51" s="69"/>
      <c r="M51" s="69"/>
    </row>
    <row r="52" spans="1:13" s="71" customFormat="1" ht="12">
      <c r="A52" s="73">
        <v>360</v>
      </c>
      <c r="B52" s="69"/>
      <c r="C52" s="69" t="s">
        <v>83</v>
      </c>
      <c r="D52" s="69"/>
      <c r="E52" s="69" t="s">
        <v>66</v>
      </c>
      <c r="F52" s="69" t="s">
        <v>99</v>
      </c>
      <c r="G52" s="81">
        <v>360.2</v>
      </c>
      <c r="H52" s="74">
        <v>8</v>
      </c>
      <c r="I52" s="74">
        <v>8</v>
      </c>
      <c r="J52" s="74" t="s">
        <v>69</v>
      </c>
      <c r="K52" s="69" t="s">
        <v>45</v>
      </c>
      <c r="L52" s="69"/>
      <c r="M52" s="69"/>
    </row>
    <row r="53" spans="1:13" s="71" customFormat="1" ht="24">
      <c r="A53" s="73">
        <v>360</v>
      </c>
      <c r="B53" s="69"/>
      <c r="C53" s="69" t="s">
        <v>83</v>
      </c>
      <c r="D53" s="69"/>
      <c r="E53" s="69" t="s">
        <v>66</v>
      </c>
      <c r="F53" s="69" t="s">
        <v>100</v>
      </c>
      <c r="G53" s="81">
        <v>360.21</v>
      </c>
      <c r="H53" s="74">
        <v>8</v>
      </c>
      <c r="I53" s="74">
        <v>8</v>
      </c>
      <c r="J53" s="74" t="s">
        <v>69</v>
      </c>
      <c r="K53" s="69" t="s">
        <v>45</v>
      </c>
      <c r="L53" s="69"/>
      <c r="M53" s="69"/>
    </row>
    <row r="54" spans="1:13" s="71" customFormat="1" ht="12">
      <c r="A54" s="73">
        <v>360</v>
      </c>
      <c r="B54" s="69"/>
      <c r="C54" s="69" t="s">
        <v>83</v>
      </c>
      <c r="D54" s="69"/>
      <c r="E54" s="69" t="s">
        <v>66</v>
      </c>
      <c r="F54" s="69" t="s">
        <v>101</v>
      </c>
      <c r="G54" s="81">
        <v>360.22</v>
      </c>
      <c r="H54" s="74">
        <v>2</v>
      </c>
      <c r="I54" s="74">
        <v>2</v>
      </c>
      <c r="J54" s="74" t="s">
        <v>64</v>
      </c>
      <c r="K54" s="69" t="s">
        <v>45</v>
      </c>
      <c r="L54" s="69"/>
      <c r="M54" s="69"/>
    </row>
    <row r="55" spans="1:13" s="71" customFormat="1" ht="12">
      <c r="A55" s="73">
        <v>360</v>
      </c>
      <c r="B55" s="69"/>
      <c r="C55" s="69" t="s">
        <v>83</v>
      </c>
      <c r="D55" s="69"/>
      <c r="E55" s="69" t="s">
        <v>66</v>
      </c>
      <c r="F55" s="69" t="s">
        <v>102</v>
      </c>
      <c r="G55" s="81">
        <v>360.32</v>
      </c>
      <c r="H55" s="74">
        <v>2</v>
      </c>
      <c r="I55" s="74">
        <v>2</v>
      </c>
      <c r="J55" s="74" t="s">
        <v>64</v>
      </c>
      <c r="K55" s="69" t="s">
        <v>45</v>
      </c>
      <c r="L55" s="69"/>
      <c r="M55" s="69"/>
    </row>
    <row r="56" spans="1:13" s="71" customFormat="1" ht="12">
      <c r="A56" s="73">
        <v>361</v>
      </c>
      <c r="B56" s="69"/>
      <c r="C56" s="69" t="s">
        <v>13</v>
      </c>
      <c r="D56" s="69"/>
      <c r="E56" s="69" t="s">
        <v>66</v>
      </c>
      <c r="F56" s="69" t="s">
        <v>103</v>
      </c>
      <c r="G56" s="73">
        <v>361.1</v>
      </c>
      <c r="H56" s="74">
        <v>30</v>
      </c>
      <c r="I56" s="74">
        <v>30</v>
      </c>
      <c r="J56" s="74" t="s">
        <v>66</v>
      </c>
      <c r="K56" s="69" t="s">
        <v>45</v>
      </c>
      <c r="L56" s="69"/>
      <c r="M56" s="69"/>
    </row>
    <row r="57" spans="1:13" s="71" customFormat="1" ht="24">
      <c r="A57" s="73">
        <v>361</v>
      </c>
      <c r="B57" s="69"/>
      <c r="C57" s="69" t="s">
        <v>13</v>
      </c>
      <c r="D57" s="69"/>
      <c r="E57" s="69" t="s">
        <v>66</v>
      </c>
      <c r="F57" s="69" t="s">
        <v>188</v>
      </c>
      <c r="G57" s="73">
        <v>361.2</v>
      </c>
      <c r="H57" s="74">
        <v>8</v>
      </c>
      <c r="I57" s="74">
        <v>8</v>
      </c>
      <c r="J57" s="74" t="s">
        <v>37</v>
      </c>
      <c r="K57" s="69" t="s">
        <v>45</v>
      </c>
      <c r="L57" s="69"/>
      <c r="M57" s="69"/>
    </row>
    <row r="58" spans="1:13" s="71" customFormat="1" ht="12">
      <c r="A58" s="73"/>
      <c r="B58" s="69"/>
      <c r="C58" s="69"/>
      <c r="D58" s="69"/>
      <c r="E58" s="69"/>
      <c r="F58" s="69"/>
      <c r="G58" s="73"/>
      <c r="H58" s="74"/>
      <c r="I58" s="74"/>
      <c r="J58" s="74"/>
      <c r="K58" s="69"/>
      <c r="L58" s="69"/>
      <c r="M58" s="69"/>
    </row>
    <row r="59" spans="1:13" ht="12">
      <c r="A59" s="73"/>
      <c r="B59" s="69"/>
      <c r="C59" s="69"/>
      <c r="D59" s="69"/>
      <c r="E59" s="69"/>
      <c r="F59" s="69"/>
      <c r="G59" s="73"/>
      <c r="H59" s="74"/>
      <c r="I59" s="74"/>
      <c r="J59" s="74"/>
      <c r="K59" s="69"/>
      <c r="L59" s="69"/>
      <c r="M59" s="69"/>
    </row>
    <row r="60" spans="1:13" ht="12">
      <c r="A60" s="56"/>
      <c r="B60" s="55"/>
      <c r="C60" s="55"/>
      <c r="D60" s="55"/>
      <c r="E60" s="55"/>
      <c r="F60" s="55"/>
      <c r="G60" s="56"/>
      <c r="H60" s="57"/>
      <c r="I60" s="57"/>
      <c r="J60" s="55"/>
      <c r="K60" s="69"/>
      <c r="L60" s="55"/>
      <c r="M60" s="55"/>
    </row>
    <row r="61" spans="1:13" ht="12">
      <c r="A61" s="59"/>
      <c r="B61" s="58"/>
      <c r="C61" s="58"/>
      <c r="D61" s="58"/>
      <c r="E61" s="58"/>
      <c r="F61" s="58"/>
      <c r="G61" s="59"/>
      <c r="H61" s="60"/>
      <c r="I61" s="60"/>
      <c r="J61" s="58"/>
      <c r="K61" s="70"/>
      <c r="L61" s="58"/>
      <c r="M61" s="58"/>
    </row>
    <row r="62" spans="7:9" ht="12">
      <c r="G62" s="61" t="s">
        <v>148</v>
      </c>
      <c r="H62" s="62">
        <f>SUM(H2:H60)</f>
        <v>371</v>
      </c>
      <c r="I62" s="62">
        <f>SUM(I2:I60)</f>
        <v>371</v>
      </c>
    </row>
    <row r="69" ht="12">
      <c r="C69" s="54" t="s">
        <v>49</v>
      </c>
    </row>
    <row r="70" ht="12">
      <c r="C70" s="54" t="s">
        <v>51</v>
      </c>
    </row>
    <row r="71" ht="12">
      <c r="C71" s="54" t="s">
        <v>50</v>
      </c>
    </row>
    <row r="72" ht="12">
      <c r="C72" s="54" t="s">
        <v>54</v>
      </c>
    </row>
    <row r="73" ht="12">
      <c r="C73" s="54" t="s">
        <v>55</v>
      </c>
    </row>
    <row r="74" ht="12">
      <c r="C74" s="54" t="s">
        <v>52</v>
      </c>
    </row>
  </sheetData>
  <dataValidations count="2">
    <dataValidation type="list" allowBlank="1" showInputMessage="1" showErrorMessage="1" sqref="L2:L60">
      <formula1>$C$69:$C$74</formula1>
    </dataValidation>
    <dataValidation errorStyle="warning" type="list" allowBlank="1" showErrorMessage="1" error="Pick from list" sqref="L1">
      <formula1>$C$69:$C$74</formula1>
    </dataValidation>
  </dataValidations>
  <printOptions/>
  <pageMargins left="0.25" right="0.25" top="0.75" bottom="0.75" header="0.5" footer="0.5"/>
  <pageSetup fitToHeight="10" horizontalDpi="600" verticalDpi="600" orientation="landscape" scale="80"/>
  <headerFooter alignWithMargins="0">
    <oddHeader>&amp;C &amp;"Arial,Bold"CATAPULT&amp;"Arial,Regular" &amp;A</oddHeader>
    <oddFooter>&amp;L&amp;F&amp;C&amp;P of 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4:J30"/>
  <sheetViews>
    <sheetView workbookViewId="0" topLeftCell="A1">
      <selection activeCell="A1" sqref="A1"/>
    </sheetView>
  </sheetViews>
  <sheetFormatPr defaultColWidth="8.8515625" defaultRowHeight="12.75"/>
  <cols>
    <col min="1" max="7" width="8.8515625" style="0" customWidth="1"/>
    <col min="8" max="8" width="11.140625" style="0" customWidth="1"/>
  </cols>
  <sheetData>
    <row r="4" ht="12">
      <c r="J4" s="6"/>
    </row>
    <row r="27" spans="3:4" ht="12">
      <c r="C27" s="40"/>
      <c r="D27" s="41"/>
    </row>
    <row r="28" spans="3:4" ht="12">
      <c r="C28" s="40"/>
      <c r="D28" s="41"/>
    </row>
    <row r="30" ht="12">
      <c r="D30" s="42"/>
    </row>
  </sheetData>
  <printOptions horizontalCentered="1" verticalCentered="1"/>
  <pageMargins left="0.25" right="0.25" top="0.25" bottom="0.25" header="0.5" footer="0.5"/>
  <pageSetup horizontalDpi="600" verticalDpi="600" orientation="landscape" paperSize="3" scale="2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C21" sqref="C21"/>
    </sheetView>
  </sheetViews>
  <sheetFormatPr defaultColWidth="8.8515625" defaultRowHeight="12.75"/>
  <cols>
    <col min="1" max="1" width="6.28125" style="12" bestFit="1" customWidth="1"/>
    <col min="2" max="2" width="60.8515625" style="5" customWidth="1"/>
    <col min="3" max="3" width="5.421875" style="5" customWidth="1"/>
    <col min="4" max="4" width="5.8515625" style="5" customWidth="1"/>
    <col min="5" max="6" width="5.421875" style="0" customWidth="1"/>
    <col min="7" max="7" width="5.28125" style="0" customWidth="1"/>
    <col min="8" max="8" width="5.421875" style="5" customWidth="1"/>
    <col min="9" max="9" width="5.8515625" style="5" customWidth="1"/>
    <col min="10" max="11" width="5.421875" style="0" customWidth="1"/>
    <col min="12" max="12" width="5.28125" style="0" customWidth="1"/>
  </cols>
  <sheetData>
    <row r="1" spans="1:12" ht="12.75">
      <c r="A1" s="65"/>
      <c r="B1" s="34" t="s">
        <v>141</v>
      </c>
      <c r="C1" s="35" t="s">
        <v>143</v>
      </c>
      <c r="D1" s="35" t="s">
        <v>144</v>
      </c>
      <c r="E1" s="35" t="s">
        <v>145</v>
      </c>
      <c r="F1" s="35" t="s">
        <v>146</v>
      </c>
      <c r="G1" s="35" t="s">
        <v>147</v>
      </c>
      <c r="H1" s="35" t="s">
        <v>143</v>
      </c>
      <c r="I1" s="35" t="s">
        <v>144</v>
      </c>
      <c r="J1" s="35" t="s">
        <v>145</v>
      </c>
      <c r="K1" s="35" t="s">
        <v>146</v>
      </c>
      <c r="L1" s="35" t="s">
        <v>147</v>
      </c>
    </row>
    <row r="2" spans="1:12" ht="12.75">
      <c r="A2" s="66" t="s">
        <v>142</v>
      </c>
      <c r="B2" s="33" t="s">
        <v>134</v>
      </c>
      <c r="C2" s="51">
        <v>38943</v>
      </c>
      <c r="D2" s="51">
        <v>38944</v>
      </c>
      <c r="E2" s="51">
        <v>38945</v>
      </c>
      <c r="F2" s="51">
        <v>38946</v>
      </c>
      <c r="G2" s="51">
        <v>38947</v>
      </c>
      <c r="H2" s="51">
        <v>38950</v>
      </c>
      <c r="I2" s="51">
        <v>38951</v>
      </c>
      <c r="J2" s="51">
        <v>38952</v>
      </c>
      <c r="K2" s="51">
        <v>38953</v>
      </c>
      <c r="L2" s="51">
        <v>38954</v>
      </c>
    </row>
    <row r="3" spans="1:12" ht="12">
      <c r="A3" s="67">
        <v>353</v>
      </c>
      <c r="B3" s="50" t="s">
        <v>201</v>
      </c>
      <c r="C3" s="37">
        <v>63</v>
      </c>
      <c r="D3" s="37"/>
      <c r="E3" s="37"/>
      <c r="F3" s="37"/>
      <c r="G3" s="37"/>
      <c r="H3" s="37"/>
      <c r="I3" s="37"/>
      <c r="J3" s="37"/>
      <c r="K3" s="37"/>
      <c r="L3" s="37"/>
    </row>
    <row r="4" spans="1:12" ht="12">
      <c r="A4" s="67">
        <v>355</v>
      </c>
      <c r="B4" s="50" t="s">
        <v>204</v>
      </c>
      <c r="C4" s="38">
        <v>12</v>
      </c>
      <c r="D4" s="37"/>
      <c r="E4" s="37"/>
      <c r="F4" s="37"/>
      <c r="G4" s="37"/>
      <c r="H4" s="37"/>
      <c r="I4" s="37"/>
      <c r="J4" s="37"/>
      <c r="K4" s="37"/>
      <c r="L4" s="37"/>
    </row>
    <row r="5" spans="1:12" ht="12">
      <c r="A5" s="67">
        <v>357</v>
      </c>
      <c r="B5" s="50" t="s">
        <v>72</v>
      </c>
      <c r="C5" s="38">
        <v>72</v>
      </c>
      <c r="D5" s="37"/>
      <c r="E5" s="37"/>
      <c r="F5" s="37"/>
      <c r="G5" s="37"/>
      <c r="H5" s="37"/>
      <c r="I5" s="37"/>
      <c r="J5" s="37"/>
      <c r="K5" s="37"/>
      <c r="L5" s="37"/>
    </row>
    <row r="6" spans="1:12" ht="12">
      <c r="A6" s="67">
        <v>352</v>
      </c>
      <c r="B6" s="50" t="s">
        <v>194</v>
      </c>
      <c r="C6" s="38">
        <v>56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ht="12">
      <c r="A7" s="67">
        <v>360</v>
      </c>
      <c r="B7" s="50" t="s">
        <v>83</v>
      </c>
      <c r="C7" s="38">
        <v>235</v>
      </c>
      <c r="D7" s="38"/>
      <c r="E7" s="38"/>
      <c r="F7" s="38"/>
      <c r="G7" s="38"/>
      <c r="H7" s="38"/>
      <c r="I7" s="38"/>
      <c r="J7" s="38"/>
      <c r="K7" s="38"/>
      <c r="L7" s="38"/>
    </row>
    <row r="8" spans="1:12" ht="12">
      <c r="A8" s="67">
        <v>359</v>
      </c>
      <c r="B8" s="50" t="s">
        <v>80</v>
      </c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</row>
    <row r="9" spans="1:12" ht="12">
      <c r="A9" s="67">
        <v>358</v>
      </c>
      <c r="B9" s="50" t="s">
        <v>79</v>
      </c>
      <c r="C9" s="38">
        <v>24</v>
      </c>
      <c r="D9" s="38"/>
      <c r="E9" s="38"/>
      <c r="F9" s="38"/>
      <c r="G9" s="38"/>
      <c r="H9" s="38"/>
      <c r="I9" s="38"/>
      <c r="J9" s="38"/>
      <c r="K9" s="38"/>
      <c r="L9" s="38"/>
    </row>
    <row r="10" spans="1:12" ht="12">
      <c r="A10" s="67">
        <v>361</v>
      </c>
      <c r="B10" s="50" t="s">
        <v>13</v>
      </c>
      <c r="C10" s="38">
        <v>38</v>
      </c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2">
      <c r="A11" s="67">
        <v>354</v>
      </c>
      <c r="B11" s="50" t="s">
        <v>203</v>
      </c>
      <c r="C11" s="38">
        <v>24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">
      <c r="A12" s="67">
        <v>350</v>
      </c>
      <c r="B12" s="50" t="s">
        <v>192</v>
      </c>
      <c r="C12" s="38">
        <v>2</v>
      </c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2">
      <c r="A13" s="67">
        <v>356</v>
      </c>
      <c r="B13" s="50" t="s">
        <v>70</v>
      </c>
      <c r="C13" s="38">
        <v>16</v>
      </c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2">
      <c r="A14" s="67">
        <v>351</v>
      </c>
      <c r="B14" s="50" t="s">
        <v>193</v>
      </c>
      <c r="C14" s="38">
        <v>10</v>
      </c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2">
      <c r="A15" s="67"/>
      <c r="B15" s="50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.75" customHeight="1" thickBot="1">
      <c r="A16" s="68"/>
      <c r="B16" s="36" t="s">
        <v>148</v>
      </c>
      <c r="C16" s="75">
        <f aca="true" t="shared" si="0" ref="C16:L16">SUM(C3:C15)</f>
        <v>554</v>
      </c>
      <c r="D16" s="75">
        <f t="shared" si="0"/>
        <v>0</v>
      </c>
      <c r="E16" s="75">
        <f t="shared" si="0"/>
        <v>0</v>
      </c>
      <c r="F16" s="75">
        <f t="shared" si="0"/>
        <v>0</v>
      </c>
      <c r="G16" s="75">
        <f t="shared" si="0"/>
        <v>0</v>
      </c>
      <c r="H16" s="75">
        <f t="shared" si="0"/>
        <v>0</v>
      </c>
      <c r="I16" s="75">
        <f t="shared" si="0"/>
        <v>0</v>
      </c>
      <c r="J16" s="75">
        <f t="shared" si="0"/>
        <v>0</v>
      </c>
      <c r="K16" s="75">
        <f t="shared" si="0"/>
        <v>0</v>
      </c>
      <c r="L16" s="75">
        <f t="shared" si="0"/>
        <v>0</v>
      </c>
    </row>
    <row r="18" ht="12.75" thickBot="1"/>
    <row r="19" spans="3:12" ht="12">
      <c r="C19" s="35" t="s">
        <v>143</v>
      </c>
      <c r="D19" s="35" t="s">
        <v>144</v>
      </c>
      <c r="E19" s="35" t="s">
        <v>145</v>
      </c>
      <c r="F19" s="35" t="s">
        <v>146</v>
      </c>
      <c r="G19" s="35" t="s">
        <v>147</v>
      </c>
      <c r="H19" s="35" t="s">
        <v>143</v>
      </c>
      <c r="I19" s="35" t="s">
        <v>144</v>
      </c>
      <c r="J19" s="35" t="s">
        <v>145</v>
      </c>
      <c r="K19" s="35" t="s">
        <v>146</v>
      </c>
      <c r="L19" s="35" t="s">
        <v>147</v>
      </c>
    </row>
    <row r="20" spans="3:12" ht="12">
      <c r="C20" s="51">
        <v>38943</v>
      </c>
      <c r="D20" s="51">
        <v>38944</v>
      </c>
      <c r="E20" s="51">
        <v>38945</v>
      </c>
      <c r="F20" s="51">
        <v>38946</v>
      </c>
      <c r="G20" s="51">
        <v>38947</v>
      </c>
      <c r="H20" s="51">
        <v>38950</v>
      </c>
      <c r="I20" s="51">
        <v>38951</v>
      </c>
      <c r="J20" s="51">
        <v>38952</v>
      </c>
      <c r="K20" s="51">
        <v>38953</v>
      </c>
      <c r="L20" s="51">
        <v>38954</v>
      </c>
    </row>
    <row r="21" spans="3:12" ht="12">
      <c r="C21" s="49">
        <f>C16</f>
        <v>554</v>
      </c>
      <c r="D21" s="49"/>
      <c r="E21" s="49"/>
      <c r="F21" s="49"/>
      <c r="G21" s="49"/>
      <c r="H21" s="49"/>
      <c r="I21" s="49"/>
      <c r="J21" s="49"/>
      <c r="K21" s="49"/>
      <c r="L21" s="49">
        <v>0</v>
      </c>
    </row>
  </sheetData>
  <printOptions gridLines="1" horizontalCentered="1"/>
  <pageMargins left="0.25" right="0.25" top="1" bottom="0.25" header="0.5" footer="0.5"/>
  <pageSetup horizontalDpi="600" verticalDpi="600" orientation="landscape" paperSize="3" scale="175"/>
  <headerFooter alignWithMargins="0">
    <oddHeader>&amp;C&amp;"Arial,Bold"Catapult &amp;A</oddHeader>
  </headerFooter>
  <rowBreaks count="1" manualBreakCount="1">
    <brk id="1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6"/>
  <sheetViews>
    <sheetView workbookViewId="0" topLeftCell="A1">
      <selection activeCell="C5" sqref="C5"/>
    </sheetView>
  </sheetViews>
  <sheetFormatPr defaultColWidth="8.8515625" defaultRowHeight="12.75"/>
  <cols>
    <col min="1" max="1" width="8.8515625" style="0" customWidth="1"/>
    <col min="2" max="2" width="54.7109375" style="0" bestFit="1" customWidth="1"/>
    <col min="3" max="3" width="5.421875" style="0" bestFit="1" customWidth="1"/>
  </cols>
  <sheetData>
    <row r="1" spans="2:3" ht="12">
      <c r="B1" s="7" t="s">
        <v>141</v>
      </c>
      <c r="C1" s="8"/>
    </row>
    <row r="2" spans="2:3" ht="12">
      <c r="B2" s="7" t="s">
        <v>134</v>
      </c>
      <c r="C2" s="8" t="s">
        <v>139</v>
      </c>
    </row>
    <row r="3" spans="2:3" ht="12">
      <c r="B3" s="10" t="s">
        <v>201</v>
      </c>
      <c r="C3" s="37">
        <v>63</v>
      </c>
    </row>
    <row r="4" spans="2:3" ht="12">
      <c r="B4" s="11" t="s">
        <v>204</v>
      </c>
      <c r="C4" s="38">
        <v>12</v>
      </c>
    </row>
    <row r="5" spans="2:3" ht="12">
      <c r="B5" s="11" t="s">
        <v>72</v>
      </c>
      <c r="C5" s="38">
        <v>72</v>
      </c>
    </row>
    <row r="6" spans="2:3" ht="12">
      <c r="B6" s="11" t="s">
        <v>194</v>
      </c>
      <c r="C6" s="38">
        <v>56</v>
      </c>
    </row>
    <row r="7" spans="2:3" ht="12">
      <c r="B7" s="11" t="s">
        <v>83</v>
      </c>
      <c r="C7" s="38">
        <v>235</v>
      </c>
    </row>
    <row r="8" spans="2:3" ht="12">
      <c r="B8" s="11" t="s">
        <v>80</v>
      </c>
      <c r="C8" s="38">
        <v>2</v>
      </c>
    </row>
    <row r="9" spans="2:3" ht="12">
      <c r="B9" s="11" t="s">
        <v>79</v>
      </c>
      <c r="C9" s="38">
        <v>24</v>
      </c>
    </row>
    <row r="10" spans="2:3" ht="12">
      <c r="B10" s="11" t="s">
        <v>13</v>
      </c>
      <c r="C10" s="38">
        <v>38</v>
      </c>
    </row>
    <row r="11" spans="2:3" ht="12">
      <c r="B11" s="11" t="s">
        <v>203</v>
      </c>
      <c r="C11" s="38">
        <v>24</v>
      </c>
    </row>
    <row r="12" spans="2:3" ht="12">
      <c r="B12" s="11" t="s">
        <v>192</v>
      </c>
      <c r="C12" s="38">
        <v>2</v>
      </c>
    </row>
    <row r="13" spans="2:3" ht="12">
      <c r="B13" s="11" t="s">
        <v>70</v>
      </c>
      <c r="C13" s="38">
        <v>16</v>
      </c>
    </row>
    <row r="14" spans="2:3" ht="12">
      <c r="B14" s="11" t="s">
        <v>193</v>
      </c>
      <c r="C14" s="38">
        <v>10</v>
      </c>
    </row>
    <row r="15" spans="2:3" ht="12">
      <c r="B15" s="11" t="s">
        <v>14</v>
      </c>
      <c r="C15" s="38"/>
    </row>
    <row r="16" spans="2:3" ht="12">
      <c r="B16" s="9" t="s">
        <v>140</v>
      </c>
      <c r="C16" s="39">
        <v>554</v>
      </c>
    </row>
  </sheetData>
  <printOptions/>
  <pageMargins left="0.5" right="0.5" top="1" bottom="1" header="0.5" footer="0.5"/>
  <pageSetup fitToHeight="1" fitToWidth="1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3:E30"/>
  <sheetViews>
    <sheetView workbookViewId="0" topLeftCell="A1">
      <selection activeCell="B6" sqref="B6"/>
    </sheetView>
  </sheetViews>
  <sheetFormatPr defaultColWidth="8.8515625" defaultRowHeight="12.75"/>
  <cols>
    <col min="1" max="1" width="14.421875" style="0" customWidth="1"/>
    <col min="2" max="2" width="5.00390625" style="0" customWidth="1"/>
    <col min="3" max="3" width="10.421875" style="0" bestFit="1" customWidth="1"/>
    <col min="4" max="4" width="14.421875" style="0" bestFit="1" customWidth="1"/>
    <col min="5" max="5" width="5.00390625" style="0" customWidth="1"/>
  </cols>
  <sheetData>
    <row r="3" spans="1:5" ht="12">
      <c r="A3" s="7" t="s">
        <v>47</v>
      </c>
      <c r="B3" s="8"/>
      <c r="D3" s="7" t="s">
        <v>47</v>
      </c>
      <c r="E3" s="8"/>
    </row>
    <row r="4" spans="1:5" ht="12">
      <c r="A4" s="7" t="s">
        <v>124</v>
      </c>
      <c r="B4" s="8" t="s">
        <v>139</v>
      </c>
      <c r="D4" s="7" t="s">
        <v>44</v>
      </c>
      <c r="E4" s="8" t="s">
        <v>139</v>
      </c>
    </row>
    <row r="5" spans="1:5" ht="12">
      <c r="A5" s="10" t="s">
        <v>50</v>
      </c>
      <c r="B5" s="43">
        <v>32</v>
      </c>
      <c r="D5" s="10" t="s">
        <v>45</v>
      </c>
      <c r="E5" s="43">
        <v>554</v>
      </c>
    </row>
    <row r="6" spans="1:5" ht="12">
      <c r="A6" s="11" t="s">
        <v>14</v>
      </c>
      <c r="B6" s="44">
        <v>522</v>
      </c>
      <c r="D6" s="11" t="s">
        <v>14</v>
      </c>
      <c r="E6" s="44"/>
    </row>
    <row r="7" spans="1:5" ht="12">
      <c r="A7" s="9" t="s">
        <v>140</v>
      </c>
      <c r="B7" s="45">
        <v>554</v>
      </c>
      <c r="D7" s="9" t="s">
        <v>140</v>
      </c>
      <c r="E7" s="45">
        <v>554</v>
      </c>
    </row>
    <row r="13" ht="12">
      <c r="E13" s="48"/>
    </row>
    <row r="14" ht="12">
      <c r="D14" s="72"/>
    </row>
    <row r="16" ht="12">
      <c r="E16" s="48"/>
    </row>
    <row r="17" ht="12">
      <c r="E17" s="48"/>
    </row>
    <row r="18" ht="12">
      <c r="D18" s="72"/>
    </row>
    <row r="25" ht="12">
      <c r="E25" s="48"/>
    </row>
    <row r="26" ht="12">
      <c r="D26" s="72"/>
    </row>
    <row r="29" ht="12">
      <c r="E29" s="48"/>
    </row>
    <row r="30" ht="12">
      <c r="D30" s="72"/>
    </row>
  </sheetData>
  <printOptions/>
  <pageMargins left="0.75" right="0.75" top="1" bottom="1" header="0.5" footer="0.5"/>
  <pageSetup horizontalDpi="600" verticalDpi="600" orientation="portrait"/>
  <headerFooter alignWithMargins="0">
    <oddFooter>&amp;L&amp;F&amp;R&amp;D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27" sqref="A27"/>
    </sheetView>
  </sheetViews>
  <sheetFormatPr defaultColWidth="8.8515625" defaultRowHeight="12.75"/>
  <cols>
    <col min="1" max="1" width="18.421875" style="0" customWidth="1"/>
    <col min="2" max="2" width="5.00390625" style="0" customWidth="1"/>
    <col min="3" max="3" width="6.28125" style="0" customWidth="1"/>
    <col min="4" max="4" width="4.7109375" style="0" bestFit="1" customWidth="1"/>
    <col min="5" max="5" width="5.00390625" style="0" customWidth="1"/>
  </cols>
  <sheetData>
    <row r="2" ht="15">
      <c r="A2" s="76" t="s">
        <v>58</v>
      </c>
    </row>
    <row r="3" spans="1:2" ht="12">
      <c r="A3" s="7" t="s">
        <v>141</v>
      </c>
      <c r="B3" s="8"/>
    </row>
    <row r="4" spans="1:2" ht="12">
      <c r="A4" s="7" t="s">
        <v>131</v>
      </c>
      <c r="B4" s="8" t="s">
        <v>139</v>
      </c>
    </row>
    <row r="5" spans="1:2" ht="12">
      <c r="A5" s="10" t="s">
        <v>37</v>
      </c>
      <c r="B5" s="43">
        <v>20</v>
      </c>
    </row>
    <row r="6" spans="1:2" ht="12">
      <c r="A6" s="11" t="s">
        <v>190</v>
      </c>
      <c r="B6" s="44">
        <v>16</v>
      </c>
    </row>
    <row r="7" spans="1:2" ht="12">
      <c r="A7" s="11" t="s">
        <v>35</v>
      </c>
      <c r="B7" s="44">
        <v>10</v>
      </c>
    </row>
    <row r="8" spans="1:2" ht="12">
      <c r="A8" s="11" t="s">
        <v>68</v>
      </c>
      <c r="B8" s="44">
        <v>4</v>
      </c>
    </row>
    <row r="9" spans="1:2" ht="12">
      <c r="A9" s="11" t="s">
        <v>63</v>
      </c>
      <c r="B9" s="44">
        <v>14</v>
      </c>
    </row>
    <row r="10" spans="1:2" ht="12">
      <c r="A10" s="11" t="s">
        <v>66</v>
      </c>
      <c r="B10" s="44">
        <v>50</v>
      </c>
    </row>
    <row r="11" spans="1:2" ht="12">
      <c r="A11" s="11" t="s">
        <v>191</v>
      </c>
      <c r="B11" s="44">
        <v>4</v>
      </c>
    </row>
    <row r="12" spans="1:2" ht="12">
      <c r="A12" s="11" t="s">
        <v>56</v>
      </c>
      <c r="B12" s="44">
        <v>22</v>
      </c>
    </row>
    <row r="13" spans="1:2" ht="12">
      <c r="A13" s="11" t="s">
        <v>43</v>
      </c>
      <c r="B13" s="44">
        <v>44</v>
      </c>
    </row>
    <row r="14" spans="1:2" ht="12">
      <c r="A14" s="11" t="s">
        <v>106</v>
      </c>
      <c r="B14" s="44">
        <v>32</v>
      </c>
    </row>
    <row r="15" spans="1:2" ht="12">
      <c r="A15" s="11" t="s">
        <v>110</v>
      </c>
      <c r="B15" s="44">
        <v>2</v>
      </c>
    </row>
    <row r="16" spans="1:2" ht="12">
      <c r="A16" s="11" t="s">
        <v>36</v>
      </c>
      <c r="B16" s="44">
        <v>44</v>
      </c>
    </row>
    <row r="17" spans="1:2" ht="12">
      <c r="A17" s="11" t="s">
        <v>78</v>
      </c>
      <c r="B17" s="44">
        <v>4</v>
      </c>
    </row>
    <row r="18" spans="1:2" ht="12">
      <c r="A18" s="11" t="s">
        <v>67</v>
      </c>
      <c r="B18" s="44">
        <v>55</v>
      </c>
    </row>
    <row r="19" spans="1:2" ht="12">
      <c r="A19" s="11" t="s">
        <v>87</v>
      </c>
      <c r="B19" s="44">
        <v>20</v>
      </c>
    </row>
    <row r="20" spans="1:2" ht="12">
      <c r="A20" s="11" t="s">
        <v>69</v>
      </c>
      <c r="B20" s="44">
        <v>68</v>
      </c>
    </row>
    <row r="21" spans="1:2" ht="12">
      <c r="A21" s="11" t="s">
        <v>97</v>
      </c>
      <c r="B21" s="44">
        <v>1</v>
      </c>
    </row>
    <row r="22" spans="1:2" ht="12">
      <c r="A22" s="11" t="s">
        <v>94</v>
      </c>
      <c r="B22" s="44">
        <v>1</v>
      </c>
    </row>
    <row r="23" spans="1:7" ht="12">
      <c r="A23" s="11" t="s">
        <v>91</v>
      </c>
      <c r="B23" s="44">
        <v>3</v>
      </c>
      <c r="F23" s="31" t="e">
        <f>GETPIVOTDATA("Hours",$A$3,"Performer","Team")/GETPIVOTDATA("Hours",$A$3)</f>
        <v>#VALUE!</v>
      </c>
      <c r="G23" t="s">
        <v>39</v>
      </c>
    </row>
    <row r="24" spans="1:2" ht="12">
      <c r="A24" s="11" t="s">
        <v>62</v>
      </c>
      <c r="B24" s="44">
        <v>22</v>
      </c>
    </row>
    <row r="25" spans="1:2" ht="12">
      <c r="A25" s="11" t="s">
        <v>61</v>
      </c>
      <c r="B25" s="44">
        <v>2</v>
      </c>
    </row>
    <row r="26" spans="1:2" ht="12">
      <c r="A26" s="11" t="s">
        <v>39</v>
      </c>
      <c r="B26" s="44">
        <v>57</v>
      </c>
    </row>
    <row r="27" spans="1:2" ht="12">
      <c r="A27" s="11" t="s">
        <v>64</v>
      </c>
      <c r="B27" s="44">
        <v>55</v>
      </c>
    </row>
    <row r="28" spans="1:2" ht="12">
      <c r="A28" s="11" t="s">
        <v>189</v>
      </c>
      <c r="B28" s="44">
        <v>2</v>
      </c>
    </row>
    <row r="29" spans="1:2" ht="12">
      <c r="A29" s="11" t="s">
        <v>202</v>
      </c>
      <c r="B29" s="44">
        <v>2</v>
      </c>
    </row>
    <row r="30" spans="1:4" ht="12">
      <c r="A30" s="11" t="s">
        <v>14</v>
      </c>
      <c r="B30" s="44"/>
      <c r="D30" s="31"/>
    </row>
    <row r="31" spans="1:2" ht="12">
      <c r="A31" s="9" t="s">
        <v>140</v>
      </c>
      <c r="B31" s="45">
        <v>554</v>
      </c>
    </row>
  </sheetData>
  <printOptions/>
  <pageMargins left="0.25" right="0.25" top="1" bottom="1" header="0.5" footer="0.5"/>
  <pageSetup horizontalDpi="600" verticalDpi="600" orientation="portrait"/>
  <headerFooter alignWithMargins="0"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Kitty Hawk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Little</dc:creator>
  <cp:keywords/>
  <dc:description>LeanAgileTraining.com</dc:description>
  <cp:lastModifiedBy>Joseph Little</cp:lastModifiedBy>
  <cp:lastPrinted>2006-08-15T19:15:39Z</cp:lastPrinted>
  <dcterms:created xsi:type="dcterms:W3CDTF">2002-09-11T22:34:27Z</dcterms:created>
  <dcterms:modified xsi:type="dcterms:W3CDTF">2010-06-17T20:59:41Z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lassification Level">
    <vt:lpwstr>Personal</vt:lpwstr>
  </property>
  <property fmtid="{D5CDD505-2E9C-101B-9397-08002B2CF9AE}" pid="3" name="_ReviewingToolsShownOnce">
    <vt:lpwstr/>
  </property>
</Properties>
</file>